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1075" windowHeight="9975"/>
  </bookViews>
  <sheets>
    <sheet name="8.LH" sheetId="1" r:id="rId1"/>
    <sheet name="Sheet2" sheetId="2" r:id="rId2"/>
  </sheets>
  <definedNames>
    <definedName name="_xlnm._FilterDatabase" localSheetId="0" hidden="1">'8.LH'!$A$2:$R$59</definedName>
    <definedName name="_xlnm.Print_Area" localSheetId="0">'8.LH'!$A$1:$R$68</definedName>
  </definedNames>
  <calcPr calcId="114210"/>
</workbook>
</file>

<file path=xl/calcChain.xml><?xml version="1.0" encoding="utf-8"?>
<calcChain xmlns="http://schemas.openxmlformats.org/spreadsheetml/2006/main">
  <c r="G67" i="1"/>
  <c r="G66"/>
  <c r="G65"/>
  <c r="G64"/>
  <c r="G63"/>
  <c r="G68"/>
  <c r="F59"/>
  <c r="R59"/>
  <c r="P59"/>
  <c r="O59"/>
  <c r="N59"/>
  <c r="M59"/>
  <c r="L59"/>
  <c r="J59"/>
  <c r="I59"/>
  <c r="Q50"/>
  <c r="K50"/>
  <c r="H50"/>
  <c r="Q10"/>
  <c r="K10"/>
  <c r="H10"/>
  <c r="Q9"/>
  <c r="K9"/>
  <c r="H9"/>
  <c r="Q34"/>
  <c r="K34"/>
  <c r="H34"/>
  <c r="Q18"/>
  <c r="K18"/>
  <c r="H18"/>
  <c r="Q33"/>
  <c r="K33"/>
  <c r="H33"/>
  <c r="Q54"/>
  <c r="K54"/>
  <c r="H54"/>
  <c r="Q44"/>
  <c r="K44"/>
  <c r="H44"/>
  <c r="Q53"/>
  <c r="K53"/>
  <c r="H53"/>
  <c r="Q58"/>
  <c r="K58"/>
  <c r="H58"/>
  <c r="Q43"/>
  <c r="K43"/>
  <c r="H43"/>
  <c r="Q49"/>
  <c r="K49"/>
  <c r="H49"/>
  <c r="Q11"/>
  <c r="K11"/>
  <c r="H11"/>
  <c r="Q28"/>
  <c r="K28"/>
  <c r="H28"/>
  <c r="Q8"/>
  <c r="K8"/>
  <c r="H8"/>
  <c r="Q23"/>
  <c r="K23"/>
  <c r="H23"/>
  <c r="Q46"/>
  <c r="K46"/>
  <c r="H46"/>
  <c r="Q27"/>
  <c r="K27"/>
  <c r="H27"/>
  <c r="Q26"/>
  <c r="K26"/>
  <c r="H26"/>
  <c r="Q32"/>
  <c r="K32"/>
  <c r="H32"/>
  <c r="Q31"/>
  <c r="K31"/>
  <c r="H31"/>
  <c r="Q17"/>
  <c r="K17"/>
  <c r="H17"/>
  <c r="Q30"/>
  <c r="K30"/>
  <c r="H30"/>
  <c r="Q39"/>
  <c r="K39"/>
  <c r="H39"/>
  <c r="Q52"/>
  <c r="K52"/>
  <c r="H52"/>
  <c r="Q42"/>
  <c r="K42"/>
  <c r="H42"/>
  <c r="Q22"/>
  <c r="K22"/>
  <c r="H22"/>
  <c r="Q48"/>
  <c r="K48"/>
  <c r="H48"/>
  <c r="Q38"/>
  <c r="K38"/>
  <c r="H38"/>
  <c r="Q37"/>
  <c r="K37"/>
  <c r="H37"/>
  <c r="Q36"/>
  <c r="K36"/>
  <c r="H36"/>
  <c r="Q57"/>
  <c r="K57"/>
  <c r="H57"/>
  <c r="Q21"/>
  <c r="K21"/>
  <c r="H21"/>
  <c r="Q47"/>
  <c r="K47"/>
  <c r="H47"/>
  <c r="Q20"/>
  <c r="K20"/>
  <c r="H20"/>
  <c r="Q56"/>
  <c r="K56"/>
  <c r="H56"/>
  <c r="Q25"/>
  <c r="K25"/>
  <c r="H25"/>
  <c r="Q24"/>
  <c r="K24"/>
  <c r="H24"/>
  <c r="Q13"/>
  <c r="K13"/>
  <c r="H13"/>
  <c r="Q55"/>
  <c r="K55"/>
  <c r="H55"/>
  <c r="Q45"/>
  <c r="K45"/>
  <c r="H45"/>
  <c r="Q16"/>
  <c r="K16"/>
  <c r="H16"/>
  <c r="Q19"/>
  <c r="K19"/>
  <c r="H19"/>
  <c r="Q35"/>
  <c r="K35"/>
  <c r="H35"/>
  <c r="Q15"/>
  <c r="K15"/>
  <c r="H15"/>
  <c r="Q14"/>
  <c r="K14"/>
  <c r="H14"/>
  <c r="Q12"/>
  <c r="K12"/>
  <c r="H12"/>
  <c r="Q7"/>
  <c r="K7"/>
  <c r="H7"/>
  <c r="Q6"/>
  <c r="K6"/>
  <c r="H6"/>
  <c r="Q41"/>
  <c r="K41"/>
  <c r="H41"/>
  <c r="Q40"/>
  <c r="K40"/>
  <c r="H40"/>
  <c r="Q51"/>
  <c r="K51"/>
  <c r="H51"/>
  <c r="Q5"/>
  <c r="K5"/>
  <c r="H5"/>
  <c r="Q4"/>
  <c r="K4"/>
  <c r="H4"/>
  <c r="Q29"/>
  <c r="K29"/>
  <c r="H29"/>
  <c r="K59"/>
  <c r="Q59"/>
  <c r="H59"/>
</calcChain>
</file>

<file path=xl/sharedStrings.xml><?xml version="1.0" encoding="utf-8"?>
<sst xmlns="http://schemas.openxmlformats.org/spreadsheetml/2006/main" count="369" uniqueCount="265">
  <si>
    <t>Ternopil</t>
  </si>
  <si>
    <t>S.N.</t>
  </si>
  <si>
    <t>Rayon</t>
  </si>
  <si>
    <t>Title of project</t>
  </si>
  <si>
    <t>MPs Typology</t>
  </si>
  <si>
    <t>Objects Typology</t>
  </si>
  <si>
    <t>Name of CO</t>
  </si>
  <si>
    <t>Village/City</t>
  </si>
  <si>
    <t>Beneficary</t>
  </si>
  <si>
    <t>Total project cost</t>
  </si>
  <si>
    <t>Project Contribution</t>
  </si>
  <si>
    <t>Agreement #</t>
  </si>
  <si>
    <t>English</t>
  </si>
  <si>
    <t>Total</t>
  </si>
  <si>
    <t>M</t>
  </si>
  <si>
    <t>F</t>
  </si>
  <si>
    <t>CO</t>
  </si>
  <si>
    <t>VC</t>
  </si>
  <si>
    <t>RSA</t>
  </si>
  <si>
    <t>PS</t>
  </si>
  <si>
    <t>OSA</t>
  </si>
  <si>
    <t xml:space="preserve">incl. Local budget </t>
  </si>
  <si>
    <t>CBA</t>
  </si>
  <si>
    <t>Kreminskiy</t>
  </si>
  <si>
    <r>
      <t xml:space="preserve">Improvement of the local health post in </t>
    </r>
    <r>
      <rPr>
        <sz val="8"/>
        <color indexed="8"/>
        <rFont val="Arial"/>
        <family val="2"/>
        <charset val="204"/>
      </rPr>
      <t>Epifanivka</t>
    </r>
    <r>
      <rPr>
        <sz val="8"/>
        <rFont val="Arial"/>
        <family val="2"/>
        <charset val="204"/>
      </rPr>
      <t xml:space="preserve"> </t>
    </r>
  </si>
  <si>
    <t>Health</t>
  </si>
  <si>
    <t>CO “Pan Epifan”</t>
  </si>
  <si>
    <t xml:space="preserve">Epifanivka </t>
  </si>
  <si>
    <t>LH-01-EU-09</t>
  </si>
  <si>
    <t>Antratsytivskiy</t>
  </si>
  <si>
    <r>
      <t xml:space="preserve">Energy improvement in the local health post of </t>
    </r>
    <r>
      <rPr>
        <sz val="8"/>
        <color indexed="8"/>
        <rFont val="Arial"/>
        <family val="2"/>
        <charset val="204"/>
      </rPr>
      <t>Rebrikove</t>
    </r>
    <r>
      <rPr>
        <sz val="8"/>
        <rFont val="Arial"/>
        <family val="2"/>
        <charset val="204"/>
      </rPr>
      <t xml:space="preserve">  </t>
    </r>
  </si>
  <si>
    <t>CO “Natkhnennya”</t>
  </si>
  <si>
    <t>Rebrikove</t>
  </si>
  <si>
    <t>LH-02-EU-09</t>
  </si>
  <si>
    <t xml:space="preserve">Improvement of water supply system in Lozy village  </t>
  </si>
  <si>
    <t>Water supply</t>
  </si>
  <si>
    <t>Community territory</t>
  </si>
  <si>
    <t>CO “Lozy”</t>
  </si>
  <si>
    <t>Lozy</t>
  </si>
  <si>
    <t>LH-03-EU-09</t>
  </si>
  <si>
    <t>Svativskiy</t>
  </si>
  <si>
    <r>
      <t xml:space="preserve">Energy saving improvement in school of </t>
    </r>
    <r>
      <rPr>
        <sz val="8"/>
        <color indexed="8"/>
        <rFont val="Arial"/>
        <family val="2"/>
        <charset val="204"/>
      </rPr>
      <t>Mistki</t>
    </r>
    <r>
      <rPr>
        <sz val="8"/>
        <rFont val="Arial"/>
        <family val="2"/>
        <charset val="204"/>
      </rPr>
      <t xml:space="preserve"> </t>
    </r>
    <r>
      <rPr>
        <sz val="8"/>
        <color indexed="8"/>
        <rFont val="Arial"/>
        <family val="2"/>
        <charset val="204"/>
      </rPr>
      <t>village</t>
    </r>
  </si>
  <si>
    <t>Energy saving</t>
  </si>
  <si>
    <t>School/kindergarten</t>
  </si>
  <si>
    <t>CO “Temp”</t>
  </si>
  <si>
    <t>Mistki</t>
  </si>
  <si>
    <t>LH-04-EU-09</t>
  </si>
  <si>
    <t xml:space="preserve">Stanychno-Luhanskiy </t>
  </si>
  <si>
    <t xml:space="preserve">Energy saving improvement in kindergarten of Mykolaivka village </t>
  </si>
  <si>
    <t>CO “Mykolaivska lastivka”</t>
  </si>
  <si>
    <t xml:space="preserve">Mykolaivka </t>
  </si>
  <si>
    <t>LH-05-EU-09</t>
  </si>
  <si>
    <t>Improvement of the roof on 80-a Kirova str of Petrivka urban village</t>
  </si>
  <si>
    <t xml:space="preserve">CO “ACMB “Petrivskiy komfort”” </t>
  </si>
  <si>
    <t xml:space="preserve"> Petrivka </t>
  </si>
  <si>
    <t>LH-06-EU-09</t>
  </si>
  <si>
    <t>Reconstruction of street lighting  in Bobrykove  village</t>
  </si>
  <si>
    <t>CO "Vektor"</t>
  </si>
  <si>
    <t xml:space="preserve">Bobrykove </t>
  </si>
  <si>
    <t>LH-09-EU-09</t>
  </si>
  <si>
    <t xml:space="preserve">Energy saving improvement in kindergarten in Nigniy Nagolchik urban village  </t>
  </si>
  <si>
    <t>CO “Turbota“</t>
  </si>
  <si>
    <t xml:space="preserve">Nigniy Nagolchik </t>
  </si>
  <si>
    <t>LH-08-EU-09</t>
  </si>
  <si>
    <t>Antratsytivsky</t>
  </si>
  <si>
    <t>Improvement of Local Health Post in Yesaulivka urban village</t>
  </si>
  <si>
    <t xml:space="preserve">CO “Hromadska orhanizatsia “Dzherelo” Yesaulivs’koi selyschnoyi Rady  </t>
  </si>
  <si>
    <t xml:space="preserve">Yesaulivka </t>
  </si>
  <si>
    <t>LH-07-EU-09</t>
  </si>
  <si>
    <t>Bilokurakynsky</t>
  </si>
  <si>
    <t xml:space="preserve">Improvement of water supply system in Oleksandropіl village  </t>
  </si>
  <si>
    <t>CO “Zatyshok”</t>
  </si>
  <si>
    <t>Oleksandropil</t>
  </si>
  <si>
    <t>LH-10-EU-09</t>
  </si>
  <si>
    <t>Improvement of Local Health Post in Kuryachivka village</t>
  </si>
  <si>
    <t>CO “Svitoch maibutn’oho 2010”</t>
  </si>
  <si>
    <t>Kuriachivka</t>
  </si>
  <si>
    <t>LH-11-EU-09</t>
  </si>
  <si>
    <t>Popasniansky</t>
  </si>
  <si>
    <t>Improvement of Local Health Post in Kalynove village</t>
  </si>
  <si>
    <t>CO “Kalynivs’ka hromadska orhanizatsia “Dobrobut”</t>
  </si>
  <si>
    <t>Kalynove</t>
  </si>
  <si>
    <t>LH-12-EU-09</t>
  </si>
  <si>
    <t>Bilovodsky</t>
  </si>
  <si>
    <t>Improvement of Local Health Post in Novolymarivka village</t>
  </si>
  <si>
    <t>CO “Dyvokrai 2008”</t>
  </si>
  <si>
    <t>Novolymarivka</t>
  </si>
  <si>
    <t>LH-13-EU-09</t>
  </si>
  <si>
    <t xml:space="preserve">Improvement of water supply system in Chervonoarmiiske and Nianchyne villages  </t>
  </si>
  <si>
    <t>CO “Hromadska orhanizatsia “Dobrobut Bilokurakynschyny”</t>
  </si>
  <si>
    <t>Chervonoarmiiske and Nianchyne</t>
  </si>
  <si>
    <t>LH-14-EU-09</t>
  </si>
  <si>
    <t xml:space="preserve">Stanycho-Luhanskiy </t>
  </si>
  <si>
    <t xml:space="preserve">Improvement of water supply system in Shyrokyi village  </t>
  </si>
  <si>
    <t>CO  “Hromadska orhanizatsia “Shyrokivs’ka krynytsia”</t>
  </si>
  <si>
    <t xml:space="preserve">Shyrokyi </t>
  </si>
  <si>
    <t>LH-15-EU-09</t>
  </si>
  <si>
    <t>Svatovskiy</t>
  </si>
  <si>
    <t xml:space="preserve">Energy improvement  in the Community Development Centre of Raihorodka village </t>
  </si>
  <si>
    <t>CO “Hromadska orhanizatsia “Raihorods’ka”</t>
  </si>
  <si>
    <t xml:space="preserve">Raihorodka </t>
  </si>
  <si>
    <t>LH-16-EU-09</t>
  </si>
  <si>
    <t xml:space="preserve">Bilokurakinskiy </t>
  </si>
  <si>
    <t xml:space="preserve">Energy saving improvement in kindergarten of Nescheretovo village </t>
  </si>
  <si>
    <t>CO “Hromadska orhanizatsia “Nescheretivs’ka mriia”</t>
  </si>
  <si>
    <t xml:space="preserve">Nescheretovo </t>
  </si>
  <si>
    <t>LH-17-EU-09</t>
  </si>
  <si>
    <t>Kremenskiy</t>
  </si>
  <si>
    <t xml:space="preserve">”Іmprovement in the local health post of Nevs'ke” </t>
  </si>
  <si>
    <t>CO “Hromadska orhanizatsia “Nevs’ka hromada”</t>
  </si>
  <si>
    <t>Nevs'ke</t>
  </si>
  <si>
    <t>LH-18-EU-09</t>
  </si>
  <si>
    <t xml:space="preserve">“Improvement of water supply system in Varvarivka village” </t>
  </si>
  <si>
    <t>CO “Hromadska orhanizatsia “Varvarivs’ka hromada”</t>
  </si>
  <si>
    <t>Varvarivka</t>
  </si>
  <si>
    <t>LH-19-EU-09</t>
  </si>
  <si>
    <t xml:space="preserve">Energy saving  in kindergarten in Miluvatka village  </t>
  </si>
  <si>
    <t>CO “Hromadska orhanizatsia “Mistsevyi rozvytok”</t>
  </si>
  <si>
    <t xml:space="preserve">Miluvatka </t>
  </si>
  <si>
    <t>LH-20-EU-09</t>
  </si>
  <si>
    <t xml:space="preserve">Energy saving in kindergarten in Bilovods'k urban village  </t>
  </si>
  <si>
    <t>CO “Hromadska orhanizatsia “Dzerel’tse</t>
  </si>
  <si>
    <t xml:space="preserve">Bilovods'k </t>
  </si>
  <si>
    <t>LH-21-EU-09</t>
  </si>
  <si>
    <t>Starobils’kiy</t>
  </si>
  <si>
    <t>Energy saving of kindergarden of Chmyrivka village</t>
  </si>
  <si>
    <t>СО “Hromadska orhanizatsia “Chmyrivs’kyi svitanok”</t>
  </si>
  <si>
    <t>Chmyrivka</t>
  </si>
  <si>
    <t>LH-22-EU-09</t>
  </si>
  <si>
    <t xml:space="preserve">Energy saving in kindergarten in  Plugatar village  </t>
  </si>
  <si>
    <t xml:space="preserve">CO “Hromadska organizatsiya “Nadiya-2008” </t>
  </si>
  <si>
    <t xml:space="preserve">Plugatar </t>
  </si>
  <si>
    <t>LH-23-EU-09</t>
  </si>
  <si>
    <t>Energy saving in school of Kuzemovka village</t>
  </si>
  <si>
    <t xml:space="preserve">CO “Hromadska organizatsiya ”Teremok” </t>
  </si>
  <si>
    <t>Kuzemovka</t>
  </si>
  <si>
    <t>LH-24-EU-09</t>
  </si>
  <si>
    <t>Improvement of the local health post in Maloryazantsevo urban village</t>
  </si>
  <si>
    <t xml:space="preserve">CO “Maloryazancivska selishna hromadska organizatsiya “Plamya” </t>
  </si>
  <si>
    <t>Maloryazantsevo</t>
  </si>
  <si>
    <t>LH-25-EU-09</t>
  </si>
  <si>
    <t xml:space="preserve">Energy saving in kindergarten in Vrubivka village </t>
  </si>
  <si>
    <t xml:space="preserve">CO “Hromadska organizatsiya “Sonechko”  </t>
  </si>
  <si>
    <t>Vrubivka</t>
  </si>
  <si>
    <t>LH-26-EU-09</t>
  </si>
  <si>
    <t>Energy saving of school in Vovchoyarivka village</t>
  </si>
  <si>
    <t xml:space="preserve">CO “Vovchoyarivska selishna hromadska organizatsiya “Nadiya”  </t>
  </si>
  <si>
    <t xml:space="preserve">Vovchoyarivka </t>
  </si>
  <si>
    <t>LH-30-EU-09</t>
  </si>
  <si>
    <t xml:space="preserve">Improvement of Local Health Post in Polovynkine village </t>
  </si>
  <si>
    <t>CO “Gromadska organizatsiya  “Spilka Sils’kykh dobrodiiv”</t>
  </si>
  <si>
    <t>Polovynkine</t>
  </si>
  <si>
    <t>LH-28-EU-09</t>
  </si>
  <si>
    <t>Energy saving in kindergarten of Semikozivka village</t>
  </si>
  <si>
    <t>CO “Hromadska organizatsiya “Rozvitok sela”</t>
  </si>
  <si>
    <t xml:space="preserve"> Semikozivka </t>
  </si>
  <si>
    <t>LH-29-EU-09</t>
  </si>
  <si>
    <t>Improvement of water supply system in Krasna Talivka village</t>
  </si>
  <si>
    <t xml:space="preserve">CO “Hromadska organizatsiya “Krasnotalivskyy promin” </t>
  </si>
  <si>
    <t xml:space="preserve">Krasna Talivka </t>
  </si>
  <si>
    <t>LH-27-EU-09</t>
  </si>
  <si>
    <t>Improvement of water supply system in Kolomiychiha village</t>
  </si>
  <si>
    <t xml:space="preserve">CO “Hromadska orhanizatsia «Dgerelo - 2009» </t>
  </si>
  <si>
    <t>Kolomiychiha</t>
  </si>
  <si>
    <t>LH-31-EU-09</t>
  </si>
  <si>
    <t xml:space="preserve">Improvement of water supply system in Komyshuvaha village </t>
  </si>
  <si>
    <t xml:space="preserve">CO “Komyshuvahska selyshna hromadska organizatsiya “Vodogray Life +”  </t>
  </si>
  <si>
    <t>Komyshuvaha</t>
  </si>
  <si>
    <t>LH-32-EU-09</t>
  </si>
  <si>
    <t>Makarivskiy</t>
  </si>
  <si>
    <t>Transportation for school children of Kabychivka village</t>
  </si>
  <si>
    <t>School bus</t>
  </si>
  <si>
    <t>CO “Hromadska orhanizatsia “Kabychivka silska organizatsiya «Vidrodgenniya»</t>
  </si>
  <si>
    <t xml:space="preserve">Kabychivka </t>
  </si>
  <si>
    <t>LH-33-EU-09</t>
  </si>
  <si>
    <t xml:space="preserve">Energy saving in school of Prostore village </t>
  </si>
  <si>
    <t>CO “Hromadska organizatsiya “Novivikna”</t>
  </si>
  <si>
    <t xml:space="preserve">Prostore </t>
  </si>
  <si>
    <t>LH-34-EU-10</t>
  </si>
  <si>
    <t>Markivskiy</t>
  </si>
  <si>
    <t xml:space="preserve">Energy saving in school of Markivka urban village </t>
  </si>
  <si>
    <t>CO “Hromadska organizatsiya “Markivska rayonna  organizatsiya “Nadiya”</t>
  </si>
  <si>
    <t>Markivka</t>
  </si>
  <si>
    <t>LH-35-EU-10</t>
  </si>
  <si>
    <t xml:space="preserve">Energy saving of School in Kuryachivka village </t>
  </si>
  <si>
    <t xml:space="preserve">CO “Hromadska organizatsiya “Markivska rayonna  organizatsiya “Misceviy rozvitok” </t>
  </si>
  <si>
    <t>Kuryachivka</t>
  </si>
  <si>
    <t>LH-36-EU-10</t>
  </si>
  <si>
    <t>Improvement of local health post in Borovenki village</t>
  </si>
  <si>
    <t>CO “Hromadska organizatsiya “Borovenska gromada”</t>
  </si>
  <si>
    <t xml:space="preserve">Borovenki </t>
  </si>
  <si>
    <t>LH-37-EU-10</t>
  </si>
  <si>
    <t xml:space="preserve">Energy saving in school of Nova Astrahan’ village </t>
  </si>
  <si>
    <t xml:space="preserve">CO “Hromadska organizatsiya “Novoastrahanska hromada” </t>
  </si>
  <si>
    <t>Nova Astrahan’</t>
  </si>
  <si>
    <t>LH-38-EU-10</t>
  </si>
  <si>
    <t>Improvement of Local Health Post in Plotyna village</t>
  </si>
  <si>
    <t xml:space="preserve">CO “Hromadska orhanizatsia “Plotyns’ke vidrodzhennia”  </t>
  </si>
  <si>
    <t>Plotyna</t>
  </si>
  <si>
    <t>LH-39-EU-10</t>
  </si>
  <si>
    <t>Energy saving in kindergarten of Novooleksandrivka village</t>
  </si>
  <si>
    <t>CO “Hromadska orhanizatsia “Romashka - 2009”</t>
  </si>
  <si>
    <t>Novooleksandrivka</t>
  </si>
  <si>
    <t>LH-40-EU-10</t>
  </si>
  <si>
    <t xml:space="preserve">Street lighting modernization in Novokrasnivka and Klunikove villages </t>
  </si>
  <si>
    <t>CO “Hromadska organizatsiya “Vektor“ Bobrykivskoyi silskoyi rady”</t>
  </si>
  <si>
    <t xml:space="preserve">Novokrasnivka and Klunikove </t>
  </si>
  <si>
    <t>LH-41-EU-10</t>
  </si>
  <si>
    <t>Energy saving in school of Holubivka village</t>
  </si>
  <si>
    <t>CO “Hromadska organizatsiya “Golubivs’ka sils’ka hromadska organizatsia “Oberih”</t>
  </si>
  <si>
    <t>Holubivka</t>
  </si>
  <si>
    <t>LH-42-EU-10</t>
  </si>
  <si>
    <t xml:space="preserve">Antratsytivskiy </t>
  </si>
  <si>
    <t xml:space="preserve">Improvement of Local Health Post in Koshary village </t>
  </si>
  <si>
    <t xml:space="preserve">CO “Hromadska organizatsiya “Lozy” Kosharskoyi salskoyi rady” </t>
  </si>
  <si>
    <t>Koshary</t>
  </si>
  <si>
    <t>LH-43-EU-10</t>
  </si>
  <si>
    <t>Energy saving in kindergarten “Topolyok” of  Chmyrivka village</t>
  </si>
  <si>
    <t xml:space="preserve">CO “Hromadska organizatsiya “Chmyrivs’kyy svitanok” </t>
  </si>
  <si>
    <t xml:space="preserve">Chmyrivka </t>
  </si>
  <si>
    <t>LH-44-EU-10</t>
  </si>
  <si>
    <t>Energy saving measures in kindergarten “Dzvinochok” of Velyka Chernygivka village</t>
  </si>
  <si>
    <t>CO  «Hromadska orhanizatsia «Velykochernigivs’kya perlyna”</t>
  </si>
  <si>
    <t>Velyka Chernygivka</t>
  </si>
  <si>
    <t>LH-45-EU-10</t>
  </si>
  <si>
    <t>Еnergy saving in school of Raigorodka village</t>
  </si>
  <si>
    <t>CO “Hromadska orhanizatsia “Raigorodska”</t>
  </si>
  <si>
    <t xml:space="preserve"> Raigorodka</t>
  </si>
  <si>
    <t>LH-46-EU-10</t>
  </si>
  <si>
    <t>Energy saving in school of Mistki village</t>
  </si>
  <si>
    <t>CO “Hromadska organizatsiya “Temp”</t>
  </si>
  <si>
    <t xml:space="preserve">Mistki </t>
  </si>
  <si>
    <t>LH-47-EU-10</t>
  </si>
  <si>
    <t>Improvement of street lighting of Petrivka urban village</t>
  </si>
  <si>
    <t>CO  “Hromadska organizaciya            “Vodograi dobra” (“ACMB “Petrivskiy komfort”)</t>
  </si>
  <si>
    <t xml:space="preserve"> Petrivka</t>
  </si>
  <si>
    <t>LH-48-EU-10</t>
  </si>
  <si>
    <t xml:space="preserve">Improvement of water supply system in Kolomiychykha  village  </t>
  </si>
  <si>
    <t>CO “Hromadska orhanizatsia “Dzherelo 2009”</t>
  </si>
  <si>
    <t xml:space="preserve">Kolomiychykha  </t>
  </si>
  <si>
    <t>LH-49-EU-10</t>
  </si>
  <si>
    <t>Popasnianskiy</t>
  </si>
  <si>
    <t>Energy saving in school of  Kalynove village</t>
  </si>
  <si>
    <t>LH-50-EU-10</t>
  </si>
  <si>
    <t>Energy saving in kindergarten  of Nescheretove village</t>
  </si>
  <si>
    <t xml:space="preserve">CO “Hromadska organizatsiya “Nescheretivska mriya” </t>
  </si>
  <si>
    <t>Nescheretove</t>
  </si>
  <si>
    <t>LH-51-EU-10</t>
  </si>
  <si>
    <t xml:space="preserve">Improvement of water supply system in Vrubivka  urban village  </t>
  </si>
  <si>
    <t>CO “Vrubivska selyschna gromadska organizatsiya “Sonechko”</t>
  </si>
  <si>
    <t>LH-52-EU-10</t>
  </si>
  <si>
    <t>Improvement of water supply system in Leskine village</t>
  </si>
  <si>
    <t>CO “Hromadska organizatsiya “Mriya“ Rafayilivskoyi silskoyi rady”</t>
  </si>
  <si>
    <t>Leskine</t>
  </si>
  <si>
    <t>LH-53-EU-10</t>
  </si>
  <si>
    <t xml:space="preserve">Reconstruction of street lighting in Egorivka and Vishneve villages </t>
  </si>
  <si>
    <t>CO “Hromadska organizatsiya “Perlina stepu“ Bobrykivskoyi sislkoyi rady”</t>
  </si>
  <si>
    <t>Egorivka and Vishneve</t>
  </si>
  <si>
    <t>LH-54-EU-10</t>
  </si>
  <si>
    <t>Starobils’kyі</t>
  </si>
  <si>
    <t xml:space="preserve">Energy improvement of  the local Health Post in Kalmikovka village </t>
  </si>
  <si>
    <t>CO “Hromadska organizatsiya “Kalmikivske syivo“</t>
  </si>
  <si>
    <t>Kalmikovka</t>
  </si>
  <si>
    <t>LH-55-EU-10</t>
  </si>
  <si>
    <t>Environment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</si>
</sst>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14" fontId="4" fillId="0" borderId="0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  <xf numFmtId="0" fontId="2" fillId="3" borderId="6" xfId="0" applyFont="1" applyFill="1" applyBorder="1"/>
    <xf numFmtId="0" fontId="2" fillId="2" borderId="7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15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/>
    </xf>
    <xf numFmtId="0" fontId="1" fillId="6" borderId="17" xfId="0" applyFont="1" applyFill="1" applyBorder="1"/>
    <xf numFmtId="0" fontId="1" fillId="6" borderId="18" xfId="0" applyFont="1" applyFill="1" applyBorder="1" applyAlignment="1">
      <alignment horizontal="center"/>
    </xf>
    <xf numFmtId="0" fontId="2" fillId="6" borderId="1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68"/>
  <sheetViews>
    <sheetView tabSelected="1" view="pageBreakPreview" topLeftCell="A2" zoomScale="125" workbookViewId="0">
      <pane ySplit="2" topLeftCell="A55" activePane="bottomLeft" state="frozen"/>
      <selection activeCell="A2" sqref="A2"/>
      <selection pane="bottomLeft" activeCell="G68" sqref="G68"/>
    </sheetView>
  </sheetViews>
  <sheetFormatPr defaultRowHeight="12.75"/>
  <cols>
    <col min="1" max="1" width="3.85546875" style="1" customWidth="1"/>
    <col min="2" max="3" width="12.140625" style="2" customWidth="1"/>
    <col min="4" max="4" width="18.42578125" style="2" customWidth="1"/>
    <col min="5" max="5" width="20" style="2" customWidth="1"/>
    <col min="6" max="6" width="10" style="1" customWidth="1"/>
    <col min="7" max="7" width="9.5703125" style="2" customWidth="1"/>
    <col min="8" max="8" width="5.5703125" style="1" customWidth="1"/>
    <col min="9" max="9" width="5.7109375" style="1" customWidth="1"/>
    <col min="10" max="10" width="6.28515625" style="1" customWidth="1"/>
    <col min="11" max="11" width="10.7109375" style="1" customWidth="1"/>
    <col min="12" max="12" width="6.140625" style="1" customWidth="1"/>
    <col min="13" max="13" width="7.5703125" style="1" customWidth="1"/>
    <col min="14" max="14" width="7.140625" style="1" customWidth="1"/>
    <col min="15" max="15" width="6.28515625" style="1" customWidth="1"/>
    <col min="16" max="16" width="6.42578125" style="1" customWidth="1"/>
    <col min="17" max="17" width="8.7109375" style="1" bestFit="1" customWidth="1"/>
    <col min="18" max="18" width="6.85546875" style="1" customWidth="1"/>
    <col min="20" max="26" width="9.140625" style="2"/>
    <col min="27" max="27" width="25.7109375" style="2" customWidth="1"/>
    <col min="28" max="16384" width="9.140625" style="2"/>
  </cols>
  <sheetData>
    <row r="1" spans="1:27">
      <c r="A1" s="1" t="s">
        <v>0</v>
      </c>
    </row>
    <row r="2" spans="1:27" s="3" customFormat="1" ht="12.75" customHeight="1">
      <c r="A2" s="38" t="s">
        <v>1</v>
      </c>
      <c r="B2" s="38" t="s">
        <v>2</v>
      </c>
      <c r="C2" s="39" t="s">
        <v>7</v>
      </c>
      <c r="D2" s="38" t="s">
        <v>6</v>
      </c>
      <c r="E2" s="23" t="s">
        <v>3</v>
      </c>
      <c r="F2" s="40" t="s">
        <v>11</v>
      </c>
      <c r="G2" s="40" t="s">
        <v>4</v>
      </c>
      <c r="H2" s="43" t="s">
        <v>8</v>
      </c>
      <c r="I2" s="44"/>
      <c r="J2" s="45"/>
      <c r="K2" s="40" t="s">
        <v>9</v>
      </c>
      <c r="L2" s="38" t="s">
        <v>10</v>
      </c>
      <c r="M2" s="38"/>
      <c r="N2" s="38"/>
      <c r="O2" s="38"/>
      <c r="P2" s="38"/>
      <c r="Q2" s="38"/>
      <c r="R2" s="38"/>
    </row>
    <row r="3" spans="1:27" s="3" customFormat="1" ht="22.5">
      <c r="A3" s="39"/>
      <c r="B3" s="39"/>
      <c r="C3" s="42"/>
      <c r="D3" s="39"/>
      <c r="E3" s="4" t="s">
        <v>12</v>
      </c>
      <c r="F3" s="41"/>
      <c r="G3" s="41"/>
      <c r="H3" s="4" t="s">
        <v>13</v>
      </c>
      <c r="I3" s="4" t="s">
        <v>14</v>
      </c>
      <c r="J3" s="4" t="s">
        <v>15</v>
      </c>
      <c r="K3" s="41"/>
      <c r="L3" s="4" t="s">
        <v>16</v>
      </c>
      <c r="M3" s="4" t="s">
        <v>17</v>
      </c>
      <c r="N3" s="4" t="s">
        <v>18</v>
      </c>
      <c r="O3" s="4" t="s">
        <v>19</v>
      </c>
      <c r="P3" s="4" t="s">
        <v>20</v>
      </c>
      <c r="Q3" s="27" t="s">
        <v>21</v>
      </c>
      <c r="R3" s="4" t="s">
        <v>22</v>
      </c>
      <c r="T3" s="5"/>
      <c r="U3" s="6"/>
      <c r="V3" s="6"/>
      <c r="W3" s="6"/>
      <c r="X3" s="6"/>
      <c r="Y3" s="7"/>
      <c r="Z3" s="7"/>
      <c r="AA3" s="6"/>
    </row>
    <row r="4" spans="1:27" s="13" customFormat="1" ht="33.75">
      <c r="A4" s="8">
        <v>1</v>
      </c>
      <c r="B4" s="9" t="s">
        <v>29</v>
      </c>
      <c r="C4" s="9" t="s">
        <v>32</v>
      </c>
      <c r="D4" s="9" t="s">
        <v>31</v>
      </c>
      <c r="E4" s="9" t="s">
        <v>30</v>
      </c>
      <c r="F4" s="9" t="s">
        <v>33</v>
      </c>
      <c r="G4" s="9" t="s">
        <v>25</v>
      </c>
      <c r="H4" s="9">
        <f t="shared" ref="H4:H35" si="0">SUM(I4:J4)</f>
        <v>934</v>
      </c>
      <c r="I4" s="9">
        <v>455</v>
      </c>
      <c r="J4" s="9">
        <v>479</v>
      </c>
      <c r="K4" s="9">
        <f t="shared" ref="K4:K35" si="1">L4+M4+N4+O4+P4+R4</f>
        <v>143074</v>
      </c>
      <c r="L4" s="9">
        <v>8985</v>
      </c>
      <c r="M4" s="9">
        <v>0</v>
      </c>
      <c r="N4" s="9">
        <v>62040</v>
      </c>
      <c r="O4" s="9">
        <v>0</v>
      </c>
      <c r="P4" s="9">
        <v>0</v>
      </c>
      <c r="Q4" s="9">
        <f t="shared" ref="Q4:Q35" si="2">M4+N4+P4</f>
        <v>62040</v>
      </c>
      <c r="R4" s="9">
        <v>72049</v>
      </c>
      <c r="T4" s="10"/>
      <c r="U4" s="11"/>
      <c r="V4" s="11"/>
      <c r="W4" s="11"/>
      <c r="X4" s="11"/>
      <c r="Y4" s="12"/>
      <c r="Z4" s="12"/>
      <c r="AA4" s="12"/>
    </row>
    <row r="5" spans="1:27" s="13" customFormat="1" ht="39" customHeight="1">
      <c r="A5" s="8">
        <v>2</v>
      </c>
      <c r="B5" s="9" t="s">
        <v>29</v>
      </c>
      <c r="C5" s="9" t="s">
        <v>38</v>
      </c>
      <c r="D5" s="9" t="s">
        <v>37</v>
      </c>
      <c r="E5" s="9" t="s">
        <v>34</v>
      </c>
      <c r="F5" s="9" t="s">
        <v>39</v>
      </c>
      <c r="G5" s="9" t="s">
        <v>35</v>
      </c>
      <c r="H5" s="9">
        <f t="shared" si="0"/>
        <v>131</v>
      </c>
      <c r="I5" s="9">
        <v>61</v>
      </c>
      <c r="J5" s="9">
        <v>70</v>
      </c>
      <c r="K5" s="9">
        <f t="shared" si="1"/>
        <v>101636</v>
      </c>
      <c r="L5" s="9">
        <v>6151</v>
      </c>
      <c r="M5" s="9">
        <v>0</v>
      </c>
      <c r="N5" s="9">
        <v>44217</v>
      </c>
      <c r="O5" s="9">
        <v>0</v>
      </c>
      <c r="P5" s="9">
        <v>0</v>
      </c>
      <c r="Q5" s="9">
        <f t="shared" si="2"/>
        <v>44217</v>
      </c>
      <c r="R5" s="9">
        <v>51268</v>
      </c>
      <c r="T5" s="10"/>
      <c r="U5" s="11"/>
      <c r="V5" s="11"/>
      <c r="W5" s="11"/>
      <c r="X5" s="14"/>
      <c r="Y5" s="12"/>
      <c r="Z5" s="12"/>
      <c r="AA5" s="12"/>
    </row>
    <row r="6" spans="1:27" s="13" customFormat="1" ht="33.75">
      <c r="A6" s="8">
        <v>3</v>
      </c>
      <c r="B6" s="9" t="s">
        <v>29</v>
      </c>
      <c r="C6" s="9" t="s">
        <v>58</v>
      </c>
      <c r="D6" s="9" t="s">
        <v>57</v>
      </c>
      <c r="E6" s="9" t="s">
        <v>56</v>
      </c>
      <c r="F6" s="9" t="s">
        <v>59</v>
      </c>
      <c r="G6" s="9" t="s">
        <v>42</v>
      </c>
      <c r="H6" s="9">
        <f t="shared" si="0"/>
        <v>1100</v>
      </c>
      <c r="I6" s="9">
        <v>485</v>
      </c>
      <c r="J6" s="9">
        <v>615</v>
      </c>
      <c r="K6" s="9">
        <f t="shared" si="1"/>
        <v>171331</v>
      </c>
      <c r="L6" s="9">
        <v>9246</v>
      </c>
      <c r="M6" s="9">
        <v>0</v>
      </c>
      <c r="N6" s="9">
        <v>57431</v>
      </c>
      <c r="O6" s="9">
        <v>25654</v>
      </c>
      <c r="P6" s="9"/>
      <c r="Q6" s="9">
        <f t="shared" si="2"/>
        <v>57431</v>
      </c>
      <c r="R6" s="9">
        <v>79000</v>
      </c>
      <c r="T6" s="10"/>
      <c r="U6" s="11"/>
      <c r="V6" s="11"/>
      <c r="W6" s="11"/>
      <c r="X6" s="11"/>
      <c r="Y6" s="12"/>
      <c r="Z6" s="12"/>
      <c r="AA6" s="12"/>
    </row>
    <row r="7" spans="1:27" s="13" customFormat="1" ht="45">
      <c r="A7" s="8">
        <v>4</v>
      </c>
      <c r="B7" s="9" t="s">
        <v>29</v>
      </c>
      <c r="C7" s="9" t="s">
        <v>62</v>
      </c>
      <c r="D7" s="9" t="s">
        <v>61</v>
      </c>
      <c r="E7" s="9" t="s">
        <v>60</v>
      </c>
      <c r="F7" s="9" t="s">
        <v>63</v>
      </c>
      <c r="G7" s="9" t="s">
        <v>42</v>
      </c>
      <c r="H7" s="9">
        <f t="shared" si="0"/>
        <v>142</v>
      </c>
      <c r="I7" s="9">
        <v>47</v>
      </c>
      <c r="J7" s="9">
        <v>95</v>
      </c>
      <c r="K7" s="9">
        <f t="shared" si="1"/>
        <v>113240</v>
      </c>
      <c r="L7" s="9">
        <v>6288</v>
      </c>
      <c r="M7" s="9">
        <v>0</v>
      </c>
      <c r="N7" s="9">
        <v>49878</v>
      </c>
      <c r="O7" s="9">
        <v>0</v>
      </c>
      <c r="P7" s="9">
        <v>0</v>
      </c>
      <c r="Q7" s="9">
        <f t="shared" si="2"/>
        <v>49878</v>
      </c>
      <c r="R7" s="9">
        <v>57074</v>
      </c>
      <c r="T7" s="10"/>
      <c r="U7" s="11"/>
      <c r="V7" s="11"/>
      <c r="W7" s="11"/>
      <c r="X7" s="11"/>
      <c r="Y7" s="12"/>
      <c r="Z7" s="12"/>
      <c r="AA7" s="12"/>
    </row>
    <row r="8" spans="1:27" s="13" customFormat="1" ht="45">
      <c r="A8" s="24">
        <v>5</v>
      </c>
      <c r="B8" s="25" t="s">
        <v>29</v>
      </c>
      <c r="C8" s="25" t="s">
        <v>206</v>
      </c>
      <c r="D8" s="25" t="s">
        <v>205</v>
      </c>
      <c r="E8" s="25" t="s">
        <v>204</v>
      </c>
      <c r="F8" s="25" t="s">
        <v>207</v>
      </c>
      <c r="G8" s="25" t="s">
        <v>42</v>
      </c>
      <c r="H8" s="25">
        <f t="shared" si="0"/>
        <v>645</v>
      </c>
      <c r="I8" s="25">
        <v>234</v>
      </c>
      <c r="J8" s="25">
        <v>411</v>
      </c>
      <c r="K8" s="25">
        <f t="shared" si="1"/>
        <v>208435</v>
      </c>
      <c r="L8" s="25">
        <v>10354</v>
      </c>
      <c r="M8" s="25">
        <v>0</v>
      </c>
      <c r="N8" s="25">
        <v>119209</v>
      </c>
      <c r="O8" s="25">
        <v>0</v>
      </c>
      <c r="P8" s="25">
        <v>0</v>
      </c>
      <c r="Q8" s="25">
        <f t="shared" si="2"/>
        <v>119209</v>
      </c>
      <c r="R8" s="25">
        <v>78872</v>
      </c>
      <c r="T8" s="10"/>
      <c r="U8" s="11"/>
      <c r="V8" s="11"/>
      <c r="W8" s="11"/>
      <c r="X8" s="12"/>
      <c r="Y8" s="12"/>
      <c r="Z8" s="12"/>
      <c r="AA8" s="12"/>
    </row>
    <row r="9" spans="1:27" s="13" customFormat="1" ht="45">
      <c r="A9" s="24">
        <v>6</v>
      </c>
      <c r="B9" s="25" t="s">
        <v>29</v>
      </c>
      <c r="C9" s="25" t="s">
        <v>253</v>
      </c>
      <c r="D9" s="25" t="s">
        <v>252</v>
      </c>
      <c r="E9" s="25" t="s">
        <v>251</v>
      </c>
      <c r="F9" s="25" t="s">
        <v>254</v>
      </c>
      <c r="G9" s="25" t="s">
        <v>35</v>
      </c>
      <c r="H9" s="25">
        <f t="shared" si="0"/>
        <v>314</v>
      </c>
      <c r="I9" s="25">
        <v>155</v>
      </c>
      <c r="J9" s="25">
        <v>159</v>
      </c>
      <c r="K9" s="25">
        <f t="shared" si="1"/>
        <v>320758</v>
      </c>
      <c r="L9" s="25">
        <v>82258</v>
      </c>
      <c r="M9" s="25">
        <v>0</v>
      </c>
      <c r="N9" s="25">
        <v>159600</v>
      </c>
      <c r="O9" s="25">
        <v>0</v>
      </c>
      <c r="P9" s="25">
        <v>0</v>
      </c>
      <c r="Q9" s="25">
        <f t="shared" si="2"/>
        <v>159600</v>
      </c>
      <c r="R9" s="25">
        <v>78900</v>
      </c>
      <c r="T9" s="10"/>
      <c r="U9" s="11"/>
      <c r="V9" s="11"/>
      <c r="W9" s="11"/>
      <c r="X9" s="11"/>
      <c r="Y9" s="12"/>
      <c r="Z9" s="12"/>
      <c r="AA9" s="12"/>
    </row>
    <row r="10" spans="1:27" s="13" customFormat="1" ht="45">
      <c r="A10" s="24">
        <v>7</v>
      </c>
      <c r="B10" s="25" t="s">
        <v>29</v>
      </c>
      <c r="C10" s="25" t="s">
        <v>257</v>
      </c>
      <c r="D10" s="25" t="s">
        <v>256</v>
      </c>
      <c r="E10" s="25" t="s">
        <v>255</v>
      </c>
      <c r="F10" s="25" t="s">
        <v>258</v>
      </c>
      <c r="G10" s="25" t="s">
        <v>42</v>
      </c>
      <c r="H10" s="25">
        <f t="shared" si="0"/>
        <v>424</v>
      </c>
      <c r="I10" s="25">
        <v>156</v>
      </c>
      <c r="J10" s="25">
        <v>268</v>
      </c>
      <c r="K10" s="25">
        <f t="shared" si="1"/>
        <v>319170</v>
      </c>
      <c r="L10" s="25">
        <v>19770</v>
      </c>
      <c r="M10" s="25">
        <v>0</v>
      </c>
      <c r="N10" s="25">
        <v>220900</v>
      </c>
      <c r="O10" s="25">
        <v>0</v>
      </c>
      <c r="P10" s="25">
        <v>0</v>
      </c>
      <c r="Q10" s="25">
        <f t="shared" si="2"/>
        <v>220900</v>
      </c>
      <c r="R10" s="25">
        <v>78500</v>
      </c>
      <c r="T10" s="10"/>
      <c r="U10" s="11"/>
      <c r="V10" s="11"/>
      <c r="W10" s="11"/>
      <c r="X10" s="11"/>
      <c r="Y10" s="12"/>
      <c r="Z10" s="12"/>
      <c r="AA10" s="12"/>
    </row>
    <row r="11" spans="1:27" s="13" customFormat="1" ht="45">
      <c r="A11" s="24">
        <v>8</v>
      </c>
      <c r="B11" s="25" t="s">
        <v>212</v>
      </c>
      <c r="C11" s="25" t="s">
        <v>215</v>
      </c>
      <c r="D11" s="25" t="s">
        <v>214</v>
      </c>
      <c r="E11" s="25" t="s">
        <v>213</v>
      </c>
      <c r="F11" s="25" t="s">
        <v>216</v>
      </c>
      <c r="G11" s="25" t="s">
        <v>25</v>
      </c>
      <c r="H11" s="25">
        <f t="shared" si="0"/>
        <v>926</v>
      </c>
      <c r="I11" s="25">
        <v>410</v>
      </c>
      <c r="J11" s="25">
        <v>516</v>
      </c>
      <c r="K11" s="25">
        <f t="shared" si="1"/>
        <v>200187</v>
      </c>
      <c r="L11" s="25">
        <v>12087</v>
      </c>
      <c r="M11" s="25">
        <v>0</v>
      </c>
      <c r="N11" s="25">
        <v>110000</v>
      </c>
      <c r="O11" s="25">
        <v>0</v>
      </c>
      <c r="P11" s="25">
        <v>0</v>
      </c>
      <c r="Q11" s="25">
        <f t="shared" si="2"/>
        <v>110000</v>
      </c>
      <c r="R11" s="25">
        <v>78100</v>
      </c>
      <c r="T11" s="10"/>
      <c r="U11" s="11"/>
      <c r="V11" s="11"/>
      <c r="W11" s="11"/>
      <c r="X11" s="11"/>
      <c r="Y11" s="12"/>
      <c r="Z11" s="12"/>
      <c r="AA11" s="12"/>
    </row>
    <row r="12" spans="1:27" s="13" customFormat="1" ht="45">
      <c r="A12" s="24">
        <v>9</v>
      </c>
      <c r="B12" s="25" t="s">
        <v>64</v>
      </c>
      <c r="C12" s="25" t="s">
        <v>67</v>
      </c>
      <c r="D12" s="26" t="s">
        <v>66</v>
      </c>
      <c r="E12" s="25" t="s">
        <v>65</v>
      </c>
      <c r="F12" s="25" t="s">
        <v>68</v>
      </c>
      <c r="G12" s="25" t="s">
        <v>25</v>
      </c>
      <c r="H12" s="25">
        <f t="shared" si="0"/>
        <v>1635</v>
      </c>
      <c r="I12" s="25">
        <v>992</v>
      </c>
      <c r="J12" s="25">
        <v>643</v>
      </c>
      <c r="K12" s="25">
        <f t="shared" si="1"/>
        <v>153516</v>
      </c>
      <c r="L12" s="25">
        <v>8434</v>
      </c>
      <c r="M12" s="25">
        <v>0</v>
      </c>
      <c r="N12" s="25">
        <v>69082</v>
      </c>
      <c r="O12" s="25">
        <v>0</v>
      </c>
      <c r="P12" s="25">
        <v>0</v>
      </c>
      <c r="Q12" s="25">
        <f t="shared" si="2"/>
        <v>69082</v>
      </c>
      <c r="R12" s="25">
        <v>76000</v>
      </c>
      <c r="T12" s="10"/>
      <c r="U12" s="11"/>
      <c r="V12" s="12"/>
      <c r="W12" s="12"/>
      <c r="X12" s="12"/>
      <c r="Y12" s="12"/>
      <c r="Z12" s="12"/>
      <c r="AA12" s="12"/>
    </row>
    <row r="13" spans="1:27" s="13" customFormat="1" ht="45">
      <c r="A13" s="24">
        <v>10</v>
      </c>
      <c r="B13" s="25" t="s">
        <v>102</v>
      </c>
      <c r="C13" s="25" t="s">
        <v>105</v>
      </c>
      <c r="D13" s="26" t="s">
        <v>104</v>
      </c>
      <c r="E13" s="25" t="s">
        <v>103</v>
      </c>
      <c r="F13" s="25" t="s">
        <v>106</v>
      </c>
      <c r="G13" s="25" t="s">
        <v>42</v>
      </c>
      <c r="H13" s="25">
        <f t="shared" si="0"/>
        <v>154</v>
      </c>
      <c r="I13" s="25">
        <v>65</v>
      </c>
      <c r="J13" s="25">
        <v>89</v>
      </c>
      <c r="K13" s="25">
        <f t="shared" si="1"/>
        <v>101033</v>
      </c>
      <c r="L13" s="25">
        <v>5155</v>
      </c>
      <c r="M13" s="25">
        <v>0</v>
      </c>
      <c r="N13" s="25">
        <v>45000</v>
      </c>
      <c r="O13" s="25">
        <v>0</v>
      </c>
      <c r="P13" s="25">
        <v>0</v>
      </c>
      <c r="Q13" s="25">
        <f t="shared" si="2"/>
        <v>45000</v>
      </c>
      <c r="R13" s="25">
        <v>50878</v>
      </c>
      <c r="T13" s="10"/>
      <c r="U13" s="11"/>
      <c r="V13" s="12"/>
      <c r="W13" s="12"/>
      <c r="X13" s="12"/>
      <c r="Y13" s="12"/>
      <c r="Z13" s="12"/>
      <c r="AA13" s="12"/>
    </row>
    <row r="14" spans="1:27" s="13" customFormat="1" ht="33.75">
      <c r="A14" s="24">
        <v>11</v>
      </c>
      <c r="B14" s="25" t="s">
        <v>69</v>
      </c>
      <c r="C14" s="25" t="s">
        <v>72</v>
      </c>
      <c r="D14" s="26" t="s">
        <v>71</v>
      </c>
      <c r="E14" s="25" t="s">
        <v>70</v>
      </c>
      <c r="F14" s="25" t="s">
        <v>73</v>
      </c>
      <c r="G14" s="25" t="s">
        <v>35</v>
      </c>
      <c r="H14" s="25">
        <f t="shared" si="0"/>
        <v>380</v>
      </c>
      <c r="I14" s="25">
        <v>180</v>
      </c>
      <c r="J14" s="25">
        <v>200</v>
      </c>
      <c r="K14" s="25">
        <f t="shared" si="1"/>
        <v>101737</v>
      </c>
      <c r="L14" s="25">
        <v>5000</v>
      </c>
      <c r="M14" s="25">
        <v>50382</v>
      </c>
      <c r="N14" s="25">
        <v>0</v>
      </c>
      <c r="O14" s="25">
        <v>0</v>
      </c>
      <c r="P14" s="25">
        <v>0</v>
      </c>
      <c r="Q14" s="25">
        <f t="shared" si="2"/>
        <v>50382</v>
      </c>
      <c r="R14" s="25">
        <v>46355</v>
      </c>
      <c r="T14" s="10"/>
      <c r="U14" s="11"/>
      <c r="V14" s="12"/>
      <c r="W14" s="12"/>
      <c r="X14" s="12"/>
      <c r="Y14" s="12"/>
      <c r="Z14" s="12"/>
      <c r="AA14" s="12"/>
    </row>
    <row r="15" spans="1:27" s="13" customFormat="1" ht="33.75">
      <c r="A15" s="24">
        <v>12</v>
      </c>
      <c r="B15" s="25" t="s">
        <v>69</v>
      </c>
      <c r="C15" s="25" t="s">
        <v>76</v>
      </c>
      <c r="D15" s="25" t="s">
        <v>75</v>
      </c>
      <c r="E15" s="25" t="s">
        <v>74</v>
      </c>
      <c r="F15" s="25" t="s">
        <v>77</v>
      </c>
      <c r="G15" s="25" t="s">
        <v>25</v>
      </c>
      <c r="H15" s="25">
        <f t="shared" si="0"/>
        <v>695</v>
      </c>
      <c r="I15" s="25">
        <v>271</v>
      </c>
      <c r="J15" s="25">
        <v>424</v>
      </c>
      <c r="K15" s="25">
        <f t="shared" si="1"/>
        <v>109572</v>
      </c>
      <c r="L15" s="25">
        <v>5450</v>
      </c>
      <c r="M15" s="25">
        <v>48869</v>
      </c>
      <c r="N15" s="25">
        <v>0</v>
      </c>
      <c r="O15" s="25">
        <v>0</v>
      </c>
      <c r="P15" s="25">
        <v>0</v>
      </c>
      <c r="Q15" s="25">
        <f t="shared" si="2"/>
        <v>48869</v>
      </c>
      <c r="R15" s="25">
        <v>55253</v>
      </c>
      <c r="T15" s="10"/>
      <c r="U15" s="11"/>
      <c r="V15" s="12"/>
      <c r="W15" s="12"/>
      <c r="X15" s="12"/>
      <c r="Y15" s="12"/>
      <c r="Z15" s="12"/>
      <c r="AA15" s="12"/>
    </row>
    <row r="16" spans="1:27" s="13" customFormat="1" ht="45">
      <c r="A16" s="24">
        <v>13</v>
      </c>
      <c r="B16" s="25" t="s">
        <v>69</v>
      </c>
      <c r="C16" s="25" t="s">
        <v>90</v>
      </c>
      <c r="D16" s="25" t="s">
        <v>89</v>
      </c>
      <c r="E16" s="25" t="s">
        <v>88</v>
      </c>
      <c r="F16" s="25" t="s">
        <v>91</v>
      </c>
      <c r="G16" s="25" t="s">
        <v>35</v>
      </c>
      <c r="H16" s="25">
        <f t="shared" si="0"/>
        <v>121</v>
      </c>
      <c r="I16" s="25">
        <v>37</v>
      </c>
      <c r="J16" s="25">
        <v>84</v>
      </c>
      <c r="K16" s="25">
        <f t="shared" si="1"/>
        <v>59736</v>
      </c>
      <c r="L16" s="25">
        <v>3000</v>
      </c>
      <c r="M16" s="25">
        <v>9936</v>
      </c>
      <c r="N16" s="25">
        <v>0</v>
      </c>
      <c r="O16" s="25">
        <v>17000</v>
      </c>
      <c r="P16" s="25">
        <v>0</v>
      </c>
      <c r="Q16" s="25">
        <f t="shared" si="2"/>
        <v>9936</v>
      </c>
      <c r="R16" s="25">
        <v>29800</v>
      </c>
      <c r="T16" s="10"/>
      <c r="U16" s="11"/>
      <c r="V16" s="12"/>
      <c r="W16" s="12"/>
      <c r="X16" s="12"/>
      <c r="Y16" s="12"/>
      <c r="Z16" s="12"/>
      <c r="AA16" s="12"/>
    </row>
    <row r="17" spans="1:27" s="13" customFormat="1" ht="33.75">
      <c r="A17" s="24">
        <v>14</v>
      </c>
      <c r="B17" s="25" t="s">
        <v>69</v>
      </c>
      <c r="C17" s="25" t="s">
        <v>177</v>
      </c>
      <c r="D17" s="25" t="s">
        <v>176</v>
      </c>
      <c r="E17" s="25" t="s">
        <v>175</v>
      </c>
      <c r="F17" s="25" t="s">
        <v>178</v>
      </c>
      <c r="G17" s="25" t="s">
        <v>42</v>
      </c>
      <c r="H17" s="25">
        <f t="shared" si="0"/>
        <v>610</v>
      </c>
      <c r="I17" s="25">
        <v>280</v>
      </c>
      <c r="J17" s="25">
        <v>330</v>
      </c>
      <c r="K17" s="25">
        <f t="shared" si="1"/>
        <v>97653</v>
      </c>
      <c r="L17" s="25">
        <v>4854</v>
      </c>
      <c r="M17" s="25">
        <v>0</v>
      </c>
      <c r="N17" s="25">
        <v>19999</v>
      </c>
      <c r="O17" s="25">
        <v>0</v>
      </c>
      <c r="P17" s="25">
        <v>25000</v>
      </c>
      <c r="Q17" s="25">
        <f t="shared" si="2"/>
        <v>44999</v>
      </c>
      <c r="R17" s="25">
        <v>47800</v>
      </c>
      <c r="T17" s="15"/>
      <c r="U17" s="11"/>
      <c r="V17" s="12"/>
      <c r="W17" s="12"/>
      <c r="X17" s="12"/>
      <c r="Y17" s="12"/>
      <c r="Z17" s="12"/>
      <c r="AA17" s="12"/>
    </row>
    <row r="18" spans="1:27" s="13" customFormat="1" ht="33.75">
      <c r="A18" s="24">
        <v>15</v>
      </c>
      <c r="B18" s="25" t="s">
        <v>69</v>
      </c>
      <c r="C18" s="25" t="s">
        <v>246</v>
      </c>
      <c r="D18" s="25" t="s">
        <v>245</v>
      </c>
      <c r="E18" s="25" t="s">
        <v>244</v>
      </c>
      <c r="F18" s="25" t="s">
        <v>247</v>
      </c>
      <c r="G18" s="25" t="s">
        <v>42</v>
      </c>
      <c r="H18" s="25">
        <f t="shared" si="0"/>
        <v>1201</v>
      </c>
      <c r="I18" s="25">
        <v>552</v>
      </c>
      <c r="J18" s="25">
        <v>649</v>
      </c>
      <c r="K18" s="25">
        <f t="shared" si="1"/>
        <v>150632</v>
      </c>
      <c r="L18" s="25">
        <v>7632</v>
      </c>
      <c r="M18" s="25">
        <v>67500</v>
      </c>
      <c r="N18" s="25">
        <v>0</v>
      </c>
      <c r="O18" s="25">
        <v>0</v>
      </c>
      <c r="P18" s="25">
        <v>0</v>
      </c>
      <c r="Q18" s="25">
        <f t="shared" si="2"/>
        <v>67500</v>
      </c>
      <c r="R18" s="25">
        <v>75500</v>
      </c>
      <c r="T18" s="15"/>
      <c r="U18" s="11"/>
      <c r="V18" s="12"/>
      <c r="W18" s="12"/>
      <c r="X18" s="12"/>
      <c r="Y18" s="12"/>
      <c r="Z18" s="12"/>
      <c r="AA18" s="12"/>
    </row>
    <row r="19" spans="1:27" s="13" customFormat="1" ht="33.75">
      <c r="A19" s="24">
        <v>16</v>
      </c>
      <c r="B19" s="25" t="s">
        <v>83</v>
      </c>
      <c r="C19" s="25" t="s">
        <v>86</v>
      </c>
      <c r="D19" s="25" t="s">
        <v>85</v>
      </c>
      <c r="E19" s="25" t="s">
        <v>84</v>
      </c>
      <c r="F19" s="25" t="s">
        <v>87</v>
      </c>
      <c r="G19" s="25" t="s">
        <v>25</v>
      </c>
      <c r="H19" s="25">
        <f t="shared" si="0"/>
        <v>896</v>
      </c>
      <c r="I19" s="25">
        <v>405</v>
      </c>
      <c r="J19" s="25">
        <v>491</v>
      </c>
      <c r="K19" s="25">
        <f t="shared" si="1"/>
        <v>161388</v>
      </c>
      <c r="L19" s="25">
        <v>13972</v>
      </c>
      <c r="M19" s="25">
        <v>30486</v>
      </c>
      <c r="N19" s="25">
        <v>0</v>
      </c>
      <c r="O19" s="25">
        <v>40931</v>
      </c>
      <c r="P19" s="25">
        <v>0</v>
      </c>
      <c r="Q19" s="25">
        <f t="shared" si="2"/>
        <v>30486</v>
      </c>
      <c r="R19" s="25">
        <v>75999</v>
      </c>
      <c r="T19" s="15"/>
      <c r="U19" s="11"/>
      <c r="V19" s="12"/>
      <c r="W19" s="12"/>
      <c r="X19" s="12"/>
      <c r="Y19" s="12"/>
      <c r="Z19" s="12"/>
      <c r="AA19" s="12"/>
    </row>
    <row r="20" spans="1:27" s="13" customFormat="1" ht="33.75">
      <c r="A20" s="24">
        <v>17</v>
      </c>
      <c r="B20" s="25" t="s">
        <v>83</v>
      </c>
      <c r="C20" s="25" t="s">
        <v>122</v>
      </c>
      <c r="D20" s="25" t="s">
        <v>121</v>
      </c>
      <c r="E20" s="25" t="s">
        <v>120</v>
      </c>
      <c r="F20" s="25" t="s">
        <v>123</v>
      </c>
      <c r="G20" s="25" t="s">
        <v>42</v>
      </c>
      <c r="H20" s="25">
        <f t="shared" si="0"/>
        <v>493</v>
      </c>
      <c r="I20" s="25">
        <v>188</v>
      </c>
      <c r="J20" s="25">
        <v>305</v>
      </c>
      <c r="K20" s="25">
        <f t="shared" si="1"/>
        <v>158833</v>
      </c>
      <c r="L20" s="25">
        <v>7892</v>
      </c>
      <c r="M20" s="25">
        <v>74941</v>
      </c>
      <c r="N20" s="25">
        <v>0</v>
      </c>
      <c r="O20" s="25">
        <v>0</v>
      </c>
      <c r="P20" s="25">
        <v>0</v>
      </c>
      <c r="Q20" s="25">
        <f t="shared" si="2"/>
        <v>74941</v>
      </c>
      <c r="R20" s="25">
        <v>76000</v>
      </c>
      <c r="T20" s="15"/>
      <c r="U20" s="11"/>
      <c r="V20" s="12"/>
      <c r="W20" s="12"/>
      <c r="X20" s="12"/>
      <c r="Y20" s="12"/>
      <c r="Z20" s="12"/>
      <c r="AA20" s="12"/>
    </row>
    <row r="21" spans="1:27" s="13" customFormat="1" ht="33.75">
      <c r="A21" s="24">
        <v>18</v>
      </c>
      <c r="B21" s="25" t="s">
        <v>83</v>
      </c>
      <c r="C21" s="25" t="s">
        <v>131</v>
      </c>
      <c r="D21" s="25" t="s">
        <v>130</v>
      </c>
      <c r="E21" s="25" t="s">
        <v>129</v>
      </c>
      <c r="F21" s="25" t="s">
        <v>132</v>
      </c>
      <c r="G21" s="25" t="s">
        <v>42</v>
      </c>
      <c r="H21" s="25">
        <f t="shared" si="0"/>
        <v>234</v>
      </c>
      <c r="I21" s="25">
        <v>91</v>
      </c>
      <c r="J21" s="25">
        <v>143</v>
      </c>
      <c r="K21" s="25">
        <f t="shared" si="1"/>
        <v>109651</v>
      </c>
      <c r="L21" s="25">
        <v>5433</v>
      </c>
      <c r="M21" s="25">
        <v>19000</v>
      </c>
      <c r="N21" s="25">
        <v>0</v>
      </c>
      <c r="O21" s="25">
        <v>29893</v>
      </c>
      <c r="P21" s="25">
        <v>0</v>
      </c>
      <c r="Q21" s="25">
        <f t="shared" si="2"/>
        <v>19000</v>
      </c>
      <c r="R21" s="25">
        <v>55325</v>
      </c>
      <c r="T21" s="15"/>
      <c r="U21" s="11"/>
      <c r="V21" s="12"/>
      <c r="W21" s="12"/>
      <c r="X21" s="12"/>
      <c r="Y21" s="12"/>
      <c r="Z21" s="12"/>
      <c r="AA21" s="12"/>
    </row>
    <row r="22" spans="1:27" s="13" customFormat="1" ht="58.5" customHeight="1">
      <c r="A22" s="24">
        <v>19</v>
      </c>
      <c r="B22" s="25" t="s">
        <v>83</v>
      </c>
      <c r="C22" s="25" t="s">
        <v>155</v>
      </c>
      <c r="D22" s="25" t="s">
        <v>154</v>
      </c>
      <c r="E22" s="25" t="s">
        <v>153</v>
      </c>
      <c r="F22" s="25" t="s">
        <v>156</v>
      </c>
      <c r="G22" s="25" t="s">
        <v>42</v>
      </c>
      <c r="H22" s="25">
        <f t="shared" si="0"/>
        <v>377</v>
      </c>
      <c r="I22" s="25">
        <v>179</v>
      </c>
      <c r="J22" s="25">
        <v>198</v>
      </c>
      <c r="K22" s="25">
        <f t="shared" si="1"/>
        <v>167818</v>
      </c>
      <c r="L22" s="25">
        <v>10046</v>
      </c>
      <c r="M22" s="25">
        <v>10045</v>
      </c>
      <c r="N22" s="25">
        <v>66727</v>
      </c>
      <c r="O22" s="25">
        <v>0</v>
      </c>
      <c r="P22" s="25">
        <v>0</v>
      </c>
      <c r="Q22" s="25">
        <f t="shared" si="2"/>
        <v>76772</v>
      </c>
      <c r="R22" s="25">
        <v>81000</v>
      </c>
      <c r="T22" s="15"/>
      <c r="U22" s="11"/>
      <c r="V22" s="12"/>
      <c r="W22" s="12"/>
      <c r="X22" s="12"/>
      <c r="Y22" s="12"/>
      <c r="Z22" s="12"/>
      <c r="AA22" s="12"/>
    </row>
    <row r="23" spans="1:27" s="13" customFormat="1" ht="33.75">
      <c r="A23" s="24">
        <v>20</v>
      </c>
      <c r="B23" s="25" t="s">
        <v>83</v>
      </c>
      <c r="C23" s="25" t="s">
        <v>202</v>
      </c>
      <c r="D23" s="25" t="s">
        <v>201</v>
      </c>
      <c r="E23" s="25" t="s">
        <v>200</v>
      </c>
      <c r="F23" s="25" t="s">
        <v>203</v>
      </c>
      <c r="G23" s="25" t="s">
        <v>42</v>
      </c>
      <c r="H23" s="25">
        <f t="shared" si="0"/>
        <v>446</v>
      </c>
      <c r="I23" s="25">
        <v>199</v>
      </c>
      <c r="J23" s="25">
        <v>247</v>
      </c>
      <c r="K23" s="25">
        <f t="shared" si="1"/>
        <v>137921</v>
      </c>
      <c r="L23" s="25">
        <v>6846</v>
      </c>
      <c r="M23" s="25">
        <v>61615</v>
      </c>
      <c r="N23" s="25">
        <v>0</v>
      </c>
      <c r="O23" s="25">
        <v>0</v>
      </c>
      <c r="P23" s="25">
        <v>0</v>
      </c>
      <c r="Q23" s="25">
        <f t="shared" si="2"/>
        <v>61615</v>
      </c>
      <c r="R23" s="25">
        <v>69460</v>
      </c>
      <c r="T23" s="15"/>
      <c r="U23" s="11"/>
      <c r="V23" s="12"/>
      <c r="W23" s="12"/>
      <c r="X23" s="12"/>
      <c r="Y23" s="12"/>
      <c r="Z23" s="12"/>
      <c r="AA23" s="12"/>
    </row>
    <row r="24" spans="1:27" s="13" customFormat="1" ht="33.75">
      <c r="A24" s="24">
        <v>21</v>
      </c>
      <c r="B24" s="25" t="s">
        <v>107</v>
      </c>
      <c r="C24" s="25" t="s">
        <v>110</v>
      </c>
      <c r="D24" s="25" t="s">
        <v>109</v>
      </c>
      <c r="E24" s="25" t="s">
        <v>108</v>
      </c>
      <c r="F24" s="25" t="s">
        <v>111</v>
      </c>
      <c r="G24" s="25" t="s">
        <v>25</v>
      </c>
      <c r="H24" s="25">
        <f t="shared" si="0"/>
        <v>655</v>
      </c>
      <c r="I24" s="25">
        <v>282</v>
      </c>
      <c r="J24" s="25">
        <v>373</v>
      </c>
      <c r="K24" s="25">
        <f t="shared" si="1"/>
        <v>158015</v>
      </c>
      <c r="L24" s="25">
        <v>11831</v>
      </c>
      <c r="M24" s="25">
        <v>7829</v>
      </c>
      <c r="N24" s="25">
        <v>0</v>
      </c>
      <c r="O24" s="25">
        <v>62383</v>
      </c>
      <c r="P24" s="25">
        <v>0</v>
      </c>
      <c r="Q24" s="25">
        <f t="shared" si="2"/>
        <v>7829</v>
      </c>
      <c r="R24" s="25">
        <v>75972</v>
      </c>
      <c r="T24" s="10"/>
      <c r="U24" s="11"/>
      <c r="V24" s="12"/>
      <c r="W24" s="12"/>
      <c r="X24" s="12"/>
      <c r="Y24" s="12"/>
      <c r="Z24" s="12"/>
      <c r="AA24" s="12"/>
    </row>
    <row r="25" spans="1:27" s="13" customFormat="1" ht="33.75">
      <c r="A25" s="24">
        <v>22</v>
      </c>
      <c r="B25" s="25" t="s">
        <v>107</v>
      </c>
      <c r="C25" s="25" t="s">
        <v>114</v>
      </c>
      <c r="D25" s="25" t="s">
        <v>113</v>
      </c>
      <c r="E25" s="25" t="s">
        <v>112</v>
      </c>
      <c r="F25" s="25" t="s">
        <v>115</v>
      </c>
      <c r="G25" s="25" t="s">
        <v>35</v>
      </c>
      <c r="H25" s="25">
        <f t="shared" si="0"/>
        <v>869</v>
      </c>
      <c r="I25" s="25">
        <v>408</v>
      </c>
      <c r="J25" s="25">
        <v>461</v>
      </c>
      <c r="K25" s="25">
        <f t="shared" si="1"/>
        <v>161195</v>
      </c>
      <c r="L25" s="25">
        <v>12924</v>
      </c>
      <c r="M25" s="25">
        <v>70965</v>
      </c>
      <c r="N25" s="25">
        <v>8000</v>
      </c>
      <c r="O25" s="25">
        <v>0</v>
      </c>
      <c r="P25" s="25">
        <v>0</v>
      </c>
      <c r="Q25" s="25">
        <f t="shared" si="2"/>
        <v>78965</v>
      </c>
      <c r="R25" s="25">
        <v>69306</v>
      </c>
      <c r="T25" s="10"/>
      <c r="U25" s="11"/>
      <c r="V25" s="12"/>
      <c r="W25" s="12"/>
      <c r="X25" s="12"/>
      <c r="Y25" s="12"/>
      <c r="Z25" s="12"/>
      <c r="AA25" s="12"/>
    </row>
    <row r="26" spans="1:27" s="13" customFormat="1" ht="33.75">
      <c r="A26" s="24">
        <v>23</v>
      </c>
      <c r="B26" s="25" t="s">
        <v>107</v>
      </c>
      <c r="C26" s="25" t="s">
        <v>190</v>
      </c>
      <c r="D26" s="25" t="s">
        <v>189</v>
      </c>
      <c r="E26" s="25" t="s">
        <v>188</v>
      </c>
      <c r="F26" s="25" t="s">
        <v>191</v>
      </c>
      <c r="G26" s="25" t="s">
        <v>25</v>
      </c>
      <c r="H26" s="25">
        <f t="shared" si="0"/>
        <v>700</v>
      </c>
      <c r="I26" s="25">
        <v>330</v>
      </c>
      <c r="J26" s="25">
        <v>370</v>
      </c>
      <c r="K26" s="25">
        <f t="shared" si="1"/>
        <v>143642</v>
      </c>
      <c r="L26" s="25">
        <v>7646</v>
      </c>
      <c r="M26" s="25">
        <v>39559</v>
      </c>
      <c r="N26" s="25">
        <v>0</v>
      </c>
      <c r="O26" s="25">
        <v>24116</v>
      </c>
      <c r="P26" s="25">
        <v>0</v>
      </c>
      <c r="Q26" s="25">
        <f t="shared" si="2"/>
        <v>39559</v>
      </c>
      <c r="R26" s="25">
        <v>72321</v>
      </c>
      <c r="T26" s="10"/>
      <c r="U26" s="11"/>
      <c r="V26" s="12"/>
      <c r="W26" s="12"/>
      <c r="X26" s="12"/>
      <c r="Y26" s="12"/>
      <c r="Z26" s="12"/>
      <c r="AA26" s="12"/>
    </row>
    <row r="27" spans="1:27" s="13" customFormat="1" ht="45">
      <c r="A27" s="24">
        <v>24</v>
      </c>
      <c r="B27" s="25" t="s">
        <v>107</v>
      </c>
      <c r="C27" s="25" t="s">
        <v>194</v>
      </c>
      <c r="D27" s="25" t="s">
        <v>193</v>
      </c>
      <c r="E27" s="25" t="s">
        <v>192</v>
      </c>
      <c r="F27" s="25" t="s">
        <v>195</v>
      </c>
      <c r="G27" s="25" t="s">
        <v>42</v>
      </c>
      <c r="H27" s="25">
        <f t="shared" si="0"/>
        <v>1097</v>
      </c>
      <c r="I27" s="25">
        <v>498</v>
      </c>
      <c r="J27" s="25">
        <v>599</v>
      </c>
      <c r="K27" s="25">
        <f t="shared" si="1"/>
        <v>176987</v>
      </c>
      <c r="L27" s="25">
        <v>10154</v>
      </c>
      <c r="M27" s="25">
        <v>0</v>
      </c>
      <c r="N27" s="25">
        <v>74000</v>
      </c>
      <c r="O27" s="25">
        <v>13850</v>
      </c>
      <c r="P27" s="25">
        <v>0</v>
      </c>
      <c r="Q27" s="25">
        <f t="shared" si="2"/>
        <v>74000</v>
      </c>
      <c r="R27" s="25">
        <v>78983</v>
      </c>
      <c r="T27" s="10"/>
      <c r="U27" s="11"/>
      <c r="V27" s="12"/>
      <c r="W27" s="12"/>
      <c r="X27" s="12"/>
      <c r="Y27" s="12"/>
      <c r="Z27" s="12"/>
      <c r="AA27" s="12"/>
    </row>
    <row r="28" spans="1:27" s="13" customFormat="1" ht="56.25">
      <c r="A28" s="24">
        <v>25</v>
      </c>
      <c r="B28" s="25" t="s">
        <v>107</v>
      </c>
      <c r="C28" s="25" t="s">
        <v>210</v>
      </c>
      <c r="D28" s="25" t="s">
        <v>209</v>
      </c>
      <c r="E28" s="25" t="s">
        <v>208</v>
      </c>
      <c r="F28" s="25" t="s">
        <v>211</v>
      </c>
      <c r="G28" s="25" t="s">
        <v>42</v>
      </c>
      <c r="H28" s="25">
        <f t="shared" si="0"/>
        <v>357</v>
      </c>
      <c r="I28" s="25">
        <v>122</v>
      </c>
      <c r="J28" s="25">
        <v>235</v>
      </c>
      <c r="K28" s="25">
        <f t="shared" si="1"/>
        <v>166917</v>
      </c>
      <c r="L28" s="25">
        <v>11774</v>
      </c>
      <c r="M28" s="25">
        <v>0</v>
      </c>
      <c r="N28" s="25">
        <v>50000</v>
      </c>
      <c r="O28" s="25">
        <v>26143</v>
      </c>
      <c r="P28" s="25">
        <v>0</v>
      </c>
      <c r="Q28" s="25">
        <f t="shared" si="2"/>
        <v>50000</v>
      </c>
      <c r="R28" s="25">
        <v>79000</v>
      </c>
      <c r="T28" s="10"/>
      <c r="U28" s="11"/>
      <c r="V28" s="12"/>
      <c r="W28" s="12"/>
      <c r="X28" s="12"/>
      <c r="Y28" s="12"/>
      <c r="Z28" s="12"/>
      <c r="AA28" s="12"/>
    </row>
    <row r="29" spans="1:27" s="13" customFormat="1" ht="22.5">
      <c r="A29" s="24">
        <v>26</v>
      </c>
      <c r="B29" s="25" t="s">
        <v>23</v>
      </c>
      <c r="C29" s="25" t="s">
        <v>27</v>
      </c>
      <c r="D29" s="25" t="s">
        <v>26</v>
      </c>
      <c r="E29" s="25" t="s">
        <v>24</v>
      </c>
      <c r="F29" s="25" t="s">
        <v>28</v>
      </c>
      <c r="G29" s="25" t="s">
        <v>25</v>
      </c>
      <c r="H29" s="25">
        <f t="shared" si="0"/>
        <v>987</v>
      </c>
      <c r="I29" s="25">
        <v>351</v>
      </c>
      <c r="J29" s="25">
        <v>636</v>
      </c>
      <c r="K29" s="25">
        <f t="shared" si="1"/>
        <v>150771</v>
      </c>
      <c r="L29" s="25">
        <v>7500</v>
      </c>
      <c r="M29" s="25">
        <v>22996</v>
      </c>
      <c r="N29" s="25">
        <v>0</v>
      </c>
      <c r="O29" s="25">
        <v>52685</v>
      </c>
      <c r="P29" s="25">
        <v>0</v>
      </c>
      <c r="Q29" s="25">
        <f t="shared" si="2"/>
        <v>22996</v>
      </c>
      <c r="R29" s="25">
        <v>67590</v>
      </c>
      <c r="T29" s="10"/>
      <c r="U29" s="11"/>
      <c r="V29" s="12"/>
      <c r="W29" s="12"/>
      <c r="X29" s="12"/>
      <c r="Y29" s="12"/>
      <c r="Z29" s="12"/>
      <c r="AA29" s="12"/>
    </row>
    <row r="30" spans="1:27" s="13" customFormat="1" ht="56.25">
      <c r="A30" s="24">
        <v>27</v>
      </c>
      <c r="B30" s="25" t="s">
        <v>169</v>
      </c>
      <c r="C30" s="25" t="s">
        <v>173</v>
      </c>
      <c r="D30" s="25" t="s">
        <v>172</v>
      </c>
      <c r="E30" s="25" t="s">
        <v>170</v>
      </c>
      <c r="F30" s="25" t="s">
        <v>174</v>
      </c>
      <c r="G30" s="25" t="s">
        <v>171</v>
      </c>
      <c r="H30" s="25">
        <f t="shared" si="0"/>
        <v>1194</v>
      </c>
      <c r="I30" s="25">
        <v>477</v>
      </c>
      <c r="J30" s="25">
        <v>717</v>
      </c>
      <c r="K30" s="25">
        <f t="shared" si="1"/>
        <v>189500</v>
      </c>
      <c r="L30" s="25">
        <v>9500</v>
      </c>
      <c r="M30" s="25">
        <v>0</v>
      </c>
      <c r="N30" s="25">
        <v>44000</v>
      </c>
      <c r="O30" s="25">
        <v>0</v>
      </c>
      <c r="P30" s="25">
        <v>55000</v>
      </c>
      <c r="Q30" s="25">
        <f t="shared" si="2"/>
        <v>99000</v>
      </c>
      <c r="R30" s="25">
        <v>81000</v>
      </c>
      <c r="T30" s="10"/>
      <c r="U30" s="11"/>
      <c r="V30" s="12"/>
      <c r="W30" s="12"/>
      <c r="X30" s="12"/>
      <c r="Y30" s="12"/>
      <c r="Z30" s="12"/>
      <c r="AA30" s="12"/>
    </row>
    <row r="31" spans="1:27" s="13" customFormat="1" ht="45">
      <c r="A31" s="24">
        <v>28</v>
      </c>
      <c r="B31" s="25" t="s">
        <v>179</v>
      </c>
      <c r="C31" s="25" t="s">
        <v>182</v>
      </c>
      <c r="D31" s="25" t="s">
        <v>181</v>
      </c>
      <c r="E31" s="25" t="s">
        <v>180</v>
      </c>
      <c r="F31" s="25" t="s">
        <v>183</v>
      </c>
      <c r="G31" s="25" t="s">
        <v>42</v>
      </c>
      <c r="H31" s="25">
        <f t="shared" si="0"/>
        <v>2001</v>
      </c>
      <c r="I31" s="25">
        <v>957</v>
      </c>
      <c r="J31" s="25">
        <v>1044</v>
      </c>
      <c r="K31" s="25">
        <f t="shared" si="1"/>
        <v>147990</v>
      </c>
      <c r="L31" s="25">
        <v>20995</v>
      </c>
      <c r="M31" s="25">
        <v>5000</v>
      </c>
      <c r="N31" s="25">
        <v>25000</v>
      </c>
      <c r="O31" s="25">
        <v>0</v>
      </c>
      <c r="P31" s="25">
        <v>22500</v>
      </c>
      <c r="Q31" s="25">
        <f t="shared" si="2"/>
        <v>52500</v>
      </c>
      <c r="R31" s="25">
        <v>74495</v>
      </c>
      <c r="T31" s="10"/>
      <c r="U31" s="11"/>
      <c r="V31" s="12"/>
      <c r="W31" s="12"/>
      <c r="X31" s="12"/>
      <c r="Y31" s="12"/>
      <c r="Z31" s="12"/>
      <c r="AA31" s="12"/>
    </row>
    <row r="32" spans="1:27" s="13" customFormat="1" ht="45">
      <c r="A32" s="24">
        <v>29</v>
      </c>
      <c r="B32" s="25" t="s">
        <v>179</v>
      </c>
      <c r="C32" s="25" t="s">
        <v>186</v>
      </c>
      <c r="D32" s="25" t="s">
        <v>185</v>
      </c>
      <c r="E32" s="25" t="s">
        <v>184</v>
      </c>
      <c r="F32" s="25" t="s">
        <v>187</v>
      </c>
      <c r="G32" s="25" t="s">
        <v>42</v>
      </c>
      <c r="H32" s="25">
        <f t="shared" si="0"/>
        <v>493</v>
      </c>
      <c r="I32" s="25">
        <v>226</v>
      </c>
      <c r="J32" s="25">
        <v>267</v>
      </c>
      <c r="K32" s="25">
        <f t="shared" si="1"/>
        <v>150790</v>
      </c>
      <c r="L32" s="25">
        <v>37395</v>
      </c>
      <c r="M32" s="25">
        <v>0</v>
      </c>
      <c r="N32" s="25">
        <v>15000</v>
      </c>
      <c r="O32" s="25">
        <v>0</v>
      </c>
      <c r="P32" s="25">
        <v>22500</v>
      </c>
      <c r="Q32" s="25">
        <f t="shared" si="2"/>
        <v>37500</v>
      </c>
      <c r="R32" s="25">
        <v>75895</v>
      </c>
      <c r="T32" s="10"/>
      <c r="U32" s="11"/>
      <c r="V32" s="12"/>
      <c r="W32" s="12"/>
      <c r="X32" s="12"/>
      <c r="Y32" s="12"/>
      <c r="Z32" s="12"/>
      <c r="AA32" s="12"/>
    </row>
    <row r="33" spans="1:27" s="13" customFormat="1" ht="33.75">
      <c r="A33" s="24">
        <v>30</v>
      </c>
      <c r="B33" s="25" t="s">
        <v>241</v>
      </c>
      <c r="C33" s="25" t="s">
        <v>81</v>
      </c>
      <c r="D33" s="25" t="s">
        <v>80</v>
      </c>
      <c r="E33" s="25" t="s">
        <v>242</v>
      </c>
      <c r="F33" s="25" t="s">
        <v>243</v>
      </c>
      <c r="G33" s="25" t="s">
        <v>42</v>
      </c>
      <c r="H33" s="25">
        <f t="shared" si="0"/>
        <v>1612</v>
      </c>
      <c r="I33" s="25">
        <v>788</v>
      </c>
      <c r="J33" s="25">
        <v>824</v>
      </c>
      <c r="K33" s="25">
        <f t="shared" si="1"/>
        <v>70305</v>
      </c>
      <c r="L33" s="25">
        <v>4435</v>
      </c>
      <c r="M33" s="25">
        <v>20000</v>
      </c>
      <c r="N33" s="25">
        <v>0</v>
      </c>
      <c r="O33" s="25">
        <v>0</v>
      </c>
      <c r="P33" s="25">
        <v>0</v>
      </c>
      <c r="Q33" s="25">
        <f t="shared" si="2"/>
        <v>20000</v>
      </c>
      <c r="R33" s="25">
        <v>45870</v>
      </c>
      <c r="T33" s="10"/>
      <c r="U33" s="11"/>
      <c r="V33" s="12"/>
      <c r="W33" s="12"/>
      <c r="X33" s="12"/>
      <c r="Y33" s="12"/>
      <c r="Z33" s="12"/>
      <c r="AA33" s="12"/>
    </row>
    <row r="34" spans="1:27" s="13" customFormat="1" ht="45">
      <c r="A34" s="24">
        <v>31</v>
      </c>
      <c r="B34" s="25" t="s">
        <v>241</v>
      </c>
      <c r="C34" s="25" t="s">
        <v>143</v>
      </c>
      <c r="D34" s="25" t="s">
        <v>249</v>
      </c>
      <c r="E34" s="25" t="s">
        <v>248</v>
      </c>
      <c r="F34" s="25" t="s">
        <v>250</v>
      </c>
      <c r="G34" s="25" t="s">
        <v>35</v>
      </c>
      <c r="H34" s="25">
        <f t="shared" si="0"/>
        <v>970</v>
      </c>
      <c r="I34" s="25">
        <v>387</v>
      </c>
      <c r="J34" s="25">
        <v>583</v>
      </c>
      <c r="K34" s="25">
        <f t="shared" si="1"/>
        <v>161150</v>
      </c>
      <c r="L34" s="25">
        <v>8033</v>
      </c>
      <c r="M34" s="25">
        <v>74617</v>
      </c>
      <c r="N34" s="25">
        <v>0</v>
      </c>
      <c r="O34" s="25">
        <v>0</v>
      </c>
      <c r="P34" s="25">
        <v>0</v>
      </c>
      <c r="Q34" s="25">
        <f t="shared" si="2"/>
        <v>74617</v>
      </c>
      <c r="R34" s="25">
        <v>78500</v>
      </c>
      <c r="T34" s="10"/>
      <c r="U34" s="11"/>
      <c r="V34" s="12"/>
      <c r="W34" s="12"/>
      <c r="X34" s="12"/>
      <c r="Y34" s="12"/>
      <c r="Z34" s="12"/>
      <c r="AA34" s="12"/>
    </row>
    <row r="35" spans="1:27" s="13" customFormat="1" ht="33.75">
      <c r="A35" s="24">
        <v>32</v>
      </c>
      <c r="B35" s="25" t="s">
        <v>78</v>
      </c>
      <c r="C35" s="25" t="s">
        <v>81</v>
      </c>
      <c r="D35" s="25" t="s">
        <v>80</v>
      </c>
      <c r="E35" s="25" t="s">
        <v>79</v>
      </c>
      <c r="F35" s="25" t="s">
        <v>82</v>
      </c>
      <c r="G35" s="25" t="s">
        <v>25</v>
      </c>
      <c r="H35" s="25">
        <f t="shared" si="0"/>
        <v>183</v>
      </c>
      <c r="I35" s="25">
        <v>80</v>
      </c>
      <c r="J35" s="25">
        <v>103</v>
      </c>
      <c r="K35" s="25">
        <f t="shared" si="1"/>
        <v>167405</v>
      </c>
      <c r="L35" s="25">
        <v>8370</v>
      </c>
      <c r="M35" s="25">
        <v>83035</v>
      </c>
      <c r="N35" s="25">
        <v>0</v>
      </c>
      <c r="O35" s="25">
        <v>0</v>
      </c>
      <c r="P35" s="25">
        <v>0</v>
      </c>
      <c r="Q35" s="25">
        <f t="shared" si="2"/>
        <v>83035</v>
      </c>
      <c r="R35" s="25">
        <v>76000</v>
      </c>
      <c r="T35" s="10"/>
      <c r="U35" s="11"/>
      <c r="V35" s="12"/>
      <c r="W35" s="12"/>
      <c r="X35" s="12"/>
      <c r="Y35" s="12"/>
      <c r="Z35" s="12"/>
      <c r="AA35" s="12"/>
    </row>
    <row r="36" spans="1:27" s="13" customFormat="1" ht="45">
      <c r="A36" s="24">
        <v>33</v>
      </c>
      <c r="B36" s="25" t="s">
        <v>78</v>
      </c>
      <c r="C36" s="25" t="s">
        <v>139</v>
      </c>
      <c r="D36" s="25" t="s">
        <v>138</v>
      </c>
      <c r="E36" s="25" t="s">
        <v>137</v>
      </c>
      <c r="F36" s="25" t="s">
        <v>140</v>
      </c>
      <c r="G36" s="25" t="s">
        <v>25</v>
      </c>
      <c r="H36" s="25">
        <f t="shared" ref="H36:H58" si="3">SUM(I36:J36)</f>
        <v>919</v>
      </c>
      <c r="I36" s="25">
        <v>431</v>
      </c>
      <c r="J36" s="25">
        <v>488</v>
      </c>
      <c r="K36" s="25">
        <f t="shared" ref="K36:K58" si="4">L36+M36+N36+O36+P36+R36</f>
        <v>19495</v>
      </c>
      <c r="L36" s="25">
        <v>925</v>
      </c>
      <c r="M36" s="25">
        <v>8322</v>
      </c>
      <c r="N36" s="25">
        <v>0</v>
      </c>
      <c r="O36" s="25">
        <v>0</v>
      </c>
      <c r="P36" s="25">
        <v>0</v>
      </c>
      <c r="Q36" s="25">
        <f t="shared" ref="Q36:Q58" si="5">M36+N36+P36</f>
        <v>8322</v>
      </c>
      <c r="R36" s="25">
        <v>10248</v>
      </c>
      <c r="T36" s="10"/>
      <c r="U36" s="11"/>
      <c r="V36" s="12"/>
      <c r="W36" s="12"/>
      <c r="X36" s="12"/>
      <c r="Y36" s="12"/>
      <c r="Z36" s="12"/>
      <c r="AA36" s="12"/>
    </row>
    <row r="37" spans="1:27" ht="33.75">
      <c r="A37" s="24">
        <v>34</v>
      </c>
      <c r="B37" s="25" t="s">
        <v>78</v>
      </c>
      <c r="C37" s="25" t="s">
        <v>143</v>
      </c>
      <c r="D37" s="25" t="s">
        <v>142</v>
      </c>
      <c r="E37" s="25" t="s">
        <v>141</v>
      </c>
      <c r="F37" s="25" t="s">
        <v>144</v>
      </c>
      <c r="G37" s="25" t="s">
        <v>42</v>
      </c>
      <c r="H37" s="25">
        <f t="shared" si="3"/>
        <v>211</v>
      </c>
      <c r="I37" s="25">
        <v>94</v>
      </c>
      <c r="J37" s="25">
        <v>117</v>
      </c>
      <c r="K37" s="25">
        <f t="shared" si="4"/>
        <v>41249</v>
      </c>
      <c r="L37" s="25">
        <v>3124</v>
      </c>
      <c r="M37" s="25">
        <v>17000</v>
      </c>
      <c r="N37" s="25">
        <v>0</v>
      </c>
      <c r="O37" s="25">
        <v>0</v>
      </c>
      <c r="P37" s="25">
        <v>0</v>
      </c>
      <c r="Q37" s="25">
        <f t="shared" si="5"/>
        <v>17000</v>
      </c>
      <c r="R37" s="25">
        <v>21125</v>
      </c>
      <c r="T37" s="10"/>
      <c r="U37" s="11"/>
      <c r="V37" s="12"/>
      <c r="W37" s="12"/>
      <c r="X37" s="12"/>
      <c r="Y37" s="12"/>
      <c r="Z37" s="12"/>
      <c r="AA37" s="12"/>
    </row>
    <row r="38" spans="1:27" ht="33.75">
      <c r="A38" s="24">
        <v>35</v>
      </c>
      <c r="B38" s="25" t="s">
        <v>78</v>
      </c>
      <c r="C38" s="25" t="s">
        <v>147</v>
      </c>
      <c r="D38" s="25" t="s">
        <v>146</v>
      </c>
      <c r="E38" s="25" t="s">
        <v>145</v>
      </c>
      <c r="F38" s="25" t="s">
        <v>148</v>
      </c>
      <c r="G38" s="25" t="s">
        <v>42</v>
      </c>
      <c r="H38" s="25">
        <f t="shared" si="3"/>
        <v>183</v>
      </c>
      <c r="I38" s="25">
        <v>84</v>
      </c>
      <c r="J38" s="25">
        <v>99</v>
      </c>
      <c r="K38" s="25">
        <f t="shared" si="4"/>
        <v>63177</v>
      </c>
      <c r="L38" s="25">
        <v>6654</v>
      </c>
      <c r="M38" s="25">
        <v>24434</v>
      </c>
      <c r="N38" s="25">
        <v>0</v>
      </c>
      <c r="O38" s="25">
        <v>0</v>
      </c>
      <c r="P38" s="25">
        <v>0</v>
      </c>
      <c r="Q38" s="25">
        <f t="shared" si="5"/>
        <v>24434</v>
      </c>
      <c r="R38" s="25">
        <v>32089</v>
      </c>
      <c r="T38" s="10"/>
      <c r="U38" s="11"/>
      <c r="V38" s="12"/>
      <c r="W38" s="12"/>
      <c r="X38" s="12"/>
      <c r="Y38" s="12"/>
      <c r="Z38" s="12"/>
      <c r="AA38" s="12"/>
    </row>
    <row r="39" spans="1:27" ht="45">
      <c r="A39" s="24">
        <v>36</v>
      </c>
      <c r="B39" s="25" t="s">
        <v>78</v>
      </c>
      <c r="C39" s="25" t="s">
        <v>167</v>
      </c>
      <c r="D39" s="25" t="s">
        <v>166</v>
      </c>
      <c r="E39" s="25" t="s">
        <v>165</v>
      </c>
      <c r="F39" s="25" t="s">
        <v>168</v>
      </c>
      <c r="G39" s="25" t="s">
        <v>35</v>
      </c>
      <c r="H39" s="25">
        <f t="shared" si="3"/>
        <v>380</v>
      </c>
      <c r="I39" s="25">
        <v>133</v>
      </c>
      <c r="J39" s="25">
        <v>247</v>
      </c>
      <c r="K39" s="25">
        <f t="shared" si="4"/>
        <v>200415</v>
      </c>
      <c r="L39" s="25">
        <v>22415</v>
      </c>
      <c r="M39" s="25">
        <v>97000</v>
      </c>
      <c r="N39" s="25">
        <v>0</v>
      </c>
      <c r="O39" s="25">
        <v>0</v>
      </c>
      <c r="P39" s="25">
        <v>0</v>
      </c>
      <c r="Q39" s="25">
        <f t="shared" si="5"/>
        <v>97000</v>
      </c>
      <c r="R39" s="25">
        <v>81000</v>
      </c>
      <c r="T39" s="10"/>
      <c r="U39" s="11"/>
      <c r="V39" s="12"/>
      <c r="W39" s="12"/>
      <c r="X39" s="12"/>
      <c r="Y39" s="12"/>
      <c r="Z39" s="12"/>
      <c r="AA39" s="12"/>
    </row>
    <row r="40" spans="1:27" ht="45">
      <c r="A40" s="24">
        <v>37</v>
      </c>
      <c r="B40" s="25" t="s">
        <v>47</v>
      </c>
      <c r="C40" s="25" t="s">
        <v>50</v>
      </c>
      <c r="D40" s="25" t="s">
        <v>49</v>
      </c>
      <c r="E40" s="25" t="s">
        <v>48</v>
      </c>
      <c r="F40" s="25" t="s">
        <v>51</v>
      </c>
      <c r="G40" s="25" t="s">
        <v>42</v>
      </c>
      <c r="H40" s="25">
        <f t="shared" si="3"/>
        <v>200</v>
      </c>
      <c r="I40" s="25">
        <v>91</v>
      </c>
      <c r="J40" s="25">
        <v>109</v>
      </c>
      <c r="K40" s="25">
        <f t="shared" si="4"/>
        <v>110604</v>
      </c>
      <c r="L40" s="25">
        <v>20870</v>
      </c>
      <c r="M40" s="25">
        <v>33934</v>
      </c>
      <c r="N40" s="25">
        <v>0</v>
      </c>
      <c r="O40" s="25">
        <v>0</v>
      </c>
      <c r="P40" s="25">
        <v>0</v>
      </c>
      <c r="Q40" s="25">
        <f t="shared" si="5"/>
        <v>33934</v>
      </c>
      <c r="R40" s="25">
        <v>55800</v>
      </c>
      <c r="T40" s="10"/>
      <c r="U40" s="11"/>
      <c r="V40" s="12"/>
      <c r="W40" s="12"/>
      <c r="X40" s="12"/>
      <c r="Y40" s="12"/>
      <c r="Z40" s="12"/>
      <c r="AA40" s="12"/>
    </row>
    <row r="41" spans="1:27" ht="33.75">
      <c r="A41" s="24">
        <v>38</v>
      </c>
      <c r="B41" s="25" t="s">
        <v>47</v>
      </c>
      <c r="C41" s="25" t="s">
        <v>54</v>
      </c>
      <c r="D41" s="25" t="s">
        <v>53</v>
      </c>
      <c r="E41" s="25" t="s">
        <v>52</v>
      </c>
      <c r="F41" s="25" t="s">
        <v>55</v>
      </c>
      <c r="G41" s="25" t="s">
        <v>42</v>
      </c>
      <c r="H41" s="25">
        <f t="shared" si="3"/>
        <v>33</v>
      </c>
      <c r="I41" s="25">
        <v>14</v>
      </c>
      <c r="J41" s="25">
        <v>19</v>
      </c>
      <c r="K41" s="25">
        <f t="shared" si="4"/>
        <v>121536</v>
      </c>
      <c r="L41" s="25">
        <v>22200</v>
      </c>
      <c r="M41" s="25">
        <v>30134</v>
      </c>
      <c r="N41" s="25">
        <v>0</v>
      </c>
      <c r="O41" s="25">
        <v>7934</v>
      </c>
      <c r="P41" s="25">
        <v>0</v>
      </c>
      <c r="Q41" s="25">
        <f t="shared" si="5"/>
        <v>30134</v>
      </c>
      <c r="R41" s="25">
        <v>61268</v>
      </c>
      <c r="T41" s="10"/>
      <c r="U41" s="11"/>
      <c r="V41" s="12"/>
      <c r="W41" s="12"/>
      <c r="X41" s="12"/>
      <c r="Y41" s="12"/>
      <c r="Z41" s="12"/>
      <c r="AA41" s="12"/>
    </row>
    <row r="42" spans="1:27" ht="40.5" customHeight="1">
      <c r="A42" s="24">
        <v>39</v>
      </c>
      <c r="B42" s="25" t="s">
        <v>47</v>
      </c>
      <c r="C42" s="25" t="s">
        <v>159</v>
      </c>
      <c r="D42" s="25" t="s">
        <v>158</v>
      </c>
      <c r="E42" s="25" t="s">
        <v>157</v>
      </c>
      <c r="F42" s="25" t="s">
        <v>160</v>
      </c>
      <c r="G42" s="25" t="s">
        <v>35</v>
      </c>
      <c r="H42" s="25">
        <f t="shared" si="3"/>
        <v>606</v>
      </c>
      <c r="I42" s="25">
        <v>280</v>
      </c>
      <c r="J42" s="25">
        <v>326</v>
      </c>
      <c r="K42" s="25">
        <f t="shared" si="4"/>
        <v>139409</v>
      </c>
      <c r="L42" s="25">
        <v>6919</v>
      </c>
      <c r="M42" s="25">
        <v>62285</v>
      </c>
      <c r="N42" s="25">
        <v>0</v>
      </c>
      <c r="O42" s="25">
        <v>0</v>
      </c>
      <c r="P42" s="25">
        <v>0</v>
      </c>
      <c r="Q42" s="25">
        <f t="shared" si="5"/>
        <v>62285</v>
      </c>
      <c r="R42" s="25">
        <v>70205</v>
      </c>
      <c r="T42" s="10"/>
      <c r="U42" s="11"/>
      <c r="V42" s="12"/>
      <c r="W42" s="12"/>
      <c r="X42" s="12"/>
      <c r="Y42" s="12"/>
      <c r="Z42" s="12"/>
      <c r="AA42" s="12"/>
    </row>
    <row r="43" spans="1:27" ht="45">
      <c r="A43" s="24">
        <v>40</v>
      </c>
      <c r="B43" s="25" t="s">
        <v>47</v>
      </c>
      <c r="C43" s="25" t="s">
        <v>223</v>
      </c>
      <c r="D43" s="25" t="s">
        <v>222</v>
      </c>
      <c r="E43" s="25" t="s">
        <v>221</v>
      </c>
      <c r="F43" s="25" t="s">
        <v>224</v>
      </c>
      <c r="G43" s="25" t="s">
        <v>42</v>
      </c>
      <c r="H43" s="25">
        <f t="shared" si="3"/>
        <v>1105</v>
      </c>
      <c r="I43" s="25">
        <v>444</v>
      </c>
      <c r="J43" s="25">
        <v>661</v>
      </c>
      <c r="K43" s="25">
        <f t="shared" si="4"/>
        <v>147915</v>
      </c>
      <c r="L43" s="25">
        <v>7346</v>
      </c>
      <c r="M43" s="25">
        <v>66112</v>
      </c>
      <c r="N43" s="25">
        <v>0</v>
      </c>
      <c r="O43" s="25">
        <v>0</v>
      </c>
      <c r="P43" s="25">
        <v>0</v>
      </c>
      <c r="Q43" s="25">
        <f t="shared" si="5"/>
        <v>66112</v>
      </c>
      <c r="R43" s="25">
        <v>74457</v>
      </c>
      <c r="T43" s="10"/>
      <c r="U43" s="11"/>
      <c r="V43" s="12"/>
      <c r="W43" s="12"/>
      <c r="X43" s="12"/>
      <c r="Y43" s="12"/>
      <c r="Z43" s="12"/>
      <c r="AA43" s="12"/>
    </row>
    <row r="44" spans="1:27" ht="51" customHeight="1">
      <c r="A44" s="24">
        <v>41</v>
      </c>
      <c r="B44" s="25" t="s">
        <v>47</v>
      </c>
      <c r="C44" s="25" t="s">
        <v>235</v>
      </c>
      <c r="D44" s="25" t="s">
        <v>234</v>
      </c>
      <c r="E44" s="25" t="s">
        <v>233</v>
      </c>
      <c r="F44" s="25" t="s">
        <v>236</v>
      </c>
      <c r="G44" s="25" t="s">
        <v>42</v>
      </c>
      <c r="H44" s="25">
        <f t="shared" si="3"/>
        <v>664</v>
      </c>
      <c r="I44" s="25">
        <v>295</v>
      </c>
      <c r="J44" s="25">
        <v>369</v>
      </c>
      <c r="K44" s="25">
        <f t="shared" si="4"/>
        <v>114019</v>
      </c>
      <c r="L44" s="25">
        <v>5676</v>
      </c>
      <c r="M44" s="25">
        <v>51084</v>
      </c>
      <c r="N44" s="25">
        <v>0</v>
      </c>
      <c r="O44" s="25">
        <v>0</v>
      </c>
      <c r="P44" s="25">
        <v>0</v>
      </c>
      <c r="Q44" s="25">
        <f t="shared" si="5"/>
        <v>51084</v>
      </c>
      <c r="R44" s="25">
        <v>57259</v>
      </c>
      <c r="T44" s="10"/>
      <c r="U44" s="11"/>
      <c r="V44" s="12"/>
      <c r="W44" s="12"/>
      <c r="X44" s="12"/>
      <c r="Y44" s="12"/>
      <c r="Z44" s="12"/>
      <c r="AA44" s="12"/>
    </row>
    <row r="45" spans="1:27" ht="33.75">
      <c r="A45" s="24">
        <v>42</v>
      </c>
      <c r="B45" s="25" t="s">
        <v>92</v>
      </c>
      <c r="C45" s="25" t="s">
        <v>95</v>
      </c>
      <c r="D45" s="25" t="s">
        <v>94</v>
      </c>
      <c r="E45" s="25" t="s">
        <v>93</v>
      </c>
      <c r="F45" s="25" t="s">
        <v>96</v>
      </c>
      <c r="G45" s="25" t="s">
        <v>35</v>
      </c>
      <c r="H45" s="25">
        <f t="shared" si="3"/>
        <v>1343</v>
      </c>
      <c r="I45" s="25">
        <v>576</v>
      </c>
      <c r="J45" s="25">
        <v>767</v>
      </c>
      <c r="K45" s="25">
        <f t="shared" si="4"/>
        <v>245529</v>
      </c>
      <c r="L45" s="25">
        <v>36454</v>
      </c>
      <c r="M45" s="25">
        <v>40801</v>
      </c>
      <c r="N45" s="25">
        <v>0</v>
      </c>
      <c r="O45" s="25">
        <v>92274</v>
      </c>
      <c r="P45" s="25">
        <v>0</v>
      </c>
      <c r="Q45" s="25">
        <f t="shared" si="5"/>
        <v>40801</v>
      </c>
      <c r="R45" s="25">
        <v>76000</v>
      </c>
      <c r="T45" s="10"/>
      <c r="U45" s="11"/>
      <c r="V45" s="12"/>
      <c r="W45" s="12"/>
      <c r="X45" s="12"/>
      <c r="Y45" s="12"/>
      <c r="Z45" s="12"/>
      <c r="AA45" s="12"/>
    </row>
    <row r="46" spans="1:27" ht="33.75">
      <c r="A46" s="24">
        <v>43</v>
      </c>
      <c r="B46" s="25" t="s">
        <v>92</v>
      </c>
      <c r="C46" s="25" t="s">
        <v>198</v>
      </c>
      <c r="D46" s="25" t="s">
        <v>197</v>
      </c>
      <c r="E46" s="25" t="s">
        <v>196</v>
      </c>
      <c r="F46" s="25" t="s">
        <v>199</v>
      </c>
      <c r="G46" s="25" t="s">
        <v>25</v>
      </c>
      <c r="H46" s="25">
        <f t="shared" si="3"/>
        <v>576</v>
      </c>
      <c r="I46" s="25">
        <v>269</v>
      </c>
      <c r="J46" s="25">
        <v>307</v>
      </c>
      <c r="K46" s="25">
        <f t="shared" si="4"/>
        <v>227408</v>
      </c>
      <c r="L46" s="25">
        <v>12920</v>
      </c>
      <c r="M46" s="25">
        <v>135088</v>
      </c>
      <c r="N46" s="25">
        <v>0</v>
      </c>
      <c r="O46" s="25">
        <v>0</v>
      </c>
      <c r="P46" s="25">
        <v>0</v>
      </c>
      <c r="Q46" s="25">
        <f t="shared" si="5"/>
        <v>135088</v>
      </c>
      <c r="R46" s="25">
        <v>79400</v>
      </c>
      <c r="T46" s="10"/>
      <c r="U46" s="11"/>
      <c r="V46" s="12"/>
      <c r="W46" s="12"/>
      <c r="X46" s="12"/>
      <c r="Y46" s="12"/>
      <c r="Z46" s="12"/>
      <c r="AA46" s="12"/>
    </row>
    <row r="47" spans="1:27" ht="33.75">
      <c r="A47" s="24">
        <v>44</v>
      </c>
      <c r="B47" s="25" t="s">
        <v>124</v>
      </c>
      <c r="C47" s="25" t="s">
        <v>127</v>
      </c>
      <c r="D47" s="25" t="s">
        <v>126</v>
      </c>
      <c r="E47" s="25" t="s">
        <v>125</v>
      </c>
      <c r="F47" s="25" t="s">
        <v>128</v>
      </c>
      <c r="G47" s="25" t="s">
        <v>42</v>
      </c>
      <c r="H47" s="25">
        <f t="shared" si="3"/>
        <v>640</v>
      </c>
      <c r="I47" s="25">
        <v>288</v>
      </c>
      <c r="J47" s="25">
        <v>352</v>
      </c>
      <c r="K47" s="25">
        <f t="shared" si="4"/>
        <v>97726</v>
      </c>
      <c r="L47" s="25">
        <v>4836</v>
      </c>
      <c r="M47" s="25">
        <v>30000</v>
      </c>
      <c r="N47" s="25">
        <v>0</v>
      </c>
      <c r="O47" s="25">
        <v>13527</v>
      </c>
      <c r="P47" s="25">
        <v>0</v>
      </c>
      <c r="Q47" s="25">
        <f t="shared" si="5"/>
        <v>30000</v>
      </c>
      <c r="R47" s="25">
        <v>49363</v>
      </c>
      <c r="T47" s="10"/>
      <c r="U47" s="11"/>
      <c r="V47" s="12"/>
      <c r="W47" s="12"/>
      <c r="X47" s="12"/>
      <c r="Y47" s="12"/>
      <c r="Z47" s="12"/>
      <c r="AA47" s="12"/>
    </row>
    <row r="48" spans="1:27" ht="33.75">
      <c r="A48" s="24">
        <v>45</v>
      </c>
      <c r="B48" s="25" t="s">
        <v>124</v>
      </c>
      <c r="C48" s="25" t="s">
        <v>151</v>
      </c>
      <c r="D48" s="25" t="s">
        <v>150</v>
      </c>
      <c r="E48" s="25" t="s">
        <v>149</v>
      </c>
      <c r="F48" s="25" t="s">
        <v>152</v>
      </c>
      <c r="G48" s="25" t="s">
        <v>25</v>
      </c>
      <c r="H48" s="25">
        <f t="shared" si="3"/>
        <v>2771</v>
      </c>
      <c r="I48" s="25">
        <v>1090</v>
      </c>
      <c r="J48" s="25">
        <v>1681</v>
      </c>
      <c r="K48" s="25">
        <f t="shared" si="4"/>
        <v>149576</v>
      </c>
      <c r="L48" s="25">
        <v>7445</v>
      </c>
      <c r="M48" s="25">
        <v>25486</v>
      </c>
      <c r="N48" s="25">
        <v>35000</v>
      </c>
      <c r="O48" s="25">
        <v>6366</v>
      </c>
      <c r="P48" s="25">
        <v>0</v>
      </c>
      <c r="Q48" s="25">
        <f t="shared" si="5"/>
        <v>60486</v>
      </c>
      <c r="R48" s="25">
        <v>75279</v>
      </c>
      <c r="T48" s="16"/>
      <c r="U48" s="12"/>
      <c r="V48" s="12"/>
      <c r="W48" s="12"/>
      <c r="X48" s="12"/>
      <c r="Y48" s="12"/>
      <c r="Z48" s="12"/>
      <c r="AA48" s="12"/>
    </row>
    <row r="49" spans="1:41" ht="33.75">
      <c r="A49" s="24">
        <v>46</v>
      </c>
      <c r="B49" s="25" t="s">
        <v>124</v>
      </c>
      <c r="C49" s="25" t="s">
        <v>219</v>
      </c>
      <c r="D49" s="25" t="s">
        <v>218</v>
      </c>
      <c r="E49" s="25" t="s">
        <v>217</v>
      </c>
      <c r="F49" s="25" t="s">
        <v>220</v>
      </c>
      <c r="G49" s="25" t="s">
        <v>42</v>
      </c>
      <c r="H49" s="25">
        <f t="shared" si="3"/>
        <v>1239</v>
      </c>
      <c r="I49" s="25">
        <v>532</v>
      </c>
      <c r="J49" s="25">
        <v>707</v>
      </c>
      <c r="K49" s="25">
        <f t="shared" si="4"/>
        <v>198965</v>
      </c>
      <c r="L49" s="25">
        <v>9965</v>
      </c>
      <c r="M49" s="25">
        <v>110000</v>
      </c>
      <c r="N49" s="25">
        <v>0</v>
      </c>
      <c r="O49" s="25">
        <v>0</v>
      </c>
      <c r="P49" s="25">
        <v>0</v>
      </c>
      <c r="Q49" s="25">
        <f t="shared" si="5"/>
        <v>110000</v>
      </c>
      <c r="R49" s="25">
        <v>79000</v>
      </c>
      <c r="T49" s="16"/>
      <c r="U49" s="12"/>
      <c r="V49" s="12"/>
      <c r="W49" s="12"/>
      <c r="X49" s="12"/>
      <c r="Y49" s="12"/>
      <c r="Z49" s="12"/>
      <c r="AA49" s="12"/>
    </row>
    <row r="50" spans="1:41" ht="33.75">
      <c r="A50" s="24">
        <v>47</v>
      </c>
      <c r="B50" s="25" t="s">
        <v>259</v>
      </c>
      <c r="C50" s="25" t="s">
        <v>262</v>
      </c>
      <c r="D50" s="25" t="s">
        <v>261</v>
      </c>
      <c r="E50" s="25" t="s">
        <v>260</v>
      </c>
      <c r="F50" s="25" t="s">
        <v>263</v>
      </c>
      <c r="G50" s="25" t="s">
        <v>25</v>
      </c>
      <c r="H50" s="25">
        <f t="shared" si="3"/>
        <v>478</v>
      </c>
      <c r="I50" s="25">
        <v>193</v>
      </c>
      <c r="J50" s="25">
        <v>285</v>
      </c>
      <c r="K50" s="25">
        <f t="shared" si="4"/>
        <v>65120</v>
      </c>
      <c r="L50" s="25">
        <v>3206</v>
      </c>
      <c r="M50" s="25">
        <v>0</v>
      </c>
      <c r="N50" s="25">
        <v>27280</v>
      </c>
      <c r="O50" s="25">
        <v>0</v>
      </c>
      <c r="P50" s="25">
        <v>0</v>
      </c>
      <c r="Q50" s="25">
        <f t="shared" si="5"/>
        <v>27280</v>
      </c>
      <c r="R50" s="25">
        <v>34634</v>
      </c>
      <c r="T50" s="16"/>
      <c r="U50" s="12"/>
      <c r="V50" s="12"/>
      <c r="W50" s="12"/>
      <c r="X50" s="12"/>
      <c r="Y50" s="12"/>
      <c r="Z50" s="12"/>
      <c r="AA50" s="12"/>
    </row>
    <row r="51" spans="1:41" ht="27" customHeight="1">
      <c r="A51" s="24">
        <v>48</v>
      </c>
      <c r="B51" s="25" t="s">
        <v>40</v>
      </c>
      <c r="C51" s="25" t="s">
        <v>45</v>
      </c>
      <c r="D51" s="25" t="s">
        <v>44</v>
      </c>
      <c r="E51" s="25" t="s">
        <v>41</v>
      </c>
      <c r="F51" s="25" t="s">
        <v>46</v>
      </c>
      <c r="G51" s="25" t="s">
        <v>42</v>
      </c>
      <c r="H51" s="25">
        <f t="shared" si="3"/>
        <v>2607</v>
      </c>
      <c r="I51" s="25">
        <v>1500</v>
      </c>
      <c r="J51" s="25">
        <v>1107</v>
      </c>
      <c r="K51" s="25">
        <f t="shared" si="4"/>
        <v>120474</v>
      </c>
      <c r="L51" s="25">
        <v>10000</v>
      </c>
      <c r="M51" s="25">
        <v>2000</v>
      </c>
      <c r="N51" s="25">
        <v>38000</v>
      </c>
      <c r="O51" s="25">
        <v>19474</v>
      </c>
      <c r="P51" s="25">
        <v>0</v>
      </c>
      <c r="Q51" s="25">
        <f t="shared" si="5"/>
        <v>40000</v>
      </c>
      <c r="R51" s="25">
        <v>51000</v>
      </c>
      <c r="T51" s="16"/>
      <c r="U51" s="12"/>
      <c r="V51" s="12"/>
      <c r="W51" s="12"/>
      <c r="X51" s="12"/>
      <c r="Y51" s="12"/>
      <c r="Z51" s="12"/>
      <c r="AA51" s="12"/>
    </row>
    <row r="52" spans="1:41" ht="33.75">
      <c r="A52" s="24">
        <v>49</v>
      </c>
      <c r="B52" s="25" t="s">
        <v>40</v>
      </c>
      <c r="C52" s="25" t="s">
        <v>163</v>
      </c>
      <c r="D52" s="25" t="s">
        <v>162</v>
      </c>
      <c r="E52" s="25" t="s">
        <v>161</v>
      </c>
      <c r="F52" s="25" t="s">
        <v>164</v>
      </c>
      <c r="G52" s="25" t="s">
        <v>35</v>
      </c>
      <c r="H52" s="25">
        <f t="shared" si="3"/>
        <v>365</v>
      </c>
      <c r="I52" s="25">
        <v>146</v>
      </c>
      <c r="J52" s="25">
        <v>219</v>
      </c>
      <c r="K52" s="25">
        <f t="shared" si="4"/>
        <v>250143</v>
      </c>
      <c r="L52" s="25">
        <v>14495</v>
      </c>
      <c r="M52" s="25">
        <v>0</v>
      </c>
      <c r="N52" s="25">
        <v>70000</v>
      </c>
      <c r="O52" s="25">
        <v>0</v>
      </c>
      <c r="P52" s="25">
        <v>84648</v>
      </c>
      <c r="Q52" s="25">
        <f t="shared" si="5"/>
        <v>154648</v>
      </c>
      <c r="R52" s="25">
        <v>81000</v>
      </c>
      <c r="T52" s="16"/>
      <c r="U52" s="12"/>
      <c r="V52" s="12"/>
      <c r="W52" s="12"/>
      <c r="X52" s="12"/>
      <c r="Y52" s="12"/>
      <c r="Z52" s="12"/>
      <c r="AA52" s="12"/>
    </row>
    <row r="53" spans="1:41" ht="22.5">
      <c r="A53" s="24">
        <v>50</v>
      </c>
      <c r="B53" s="25" t="s">
        <v>40</v>
      </c>
      <c r="C53" s="25" t="s">
        <v>231</v>
      </c>
      <c r="D53" s="25" t="s">
        <v>230</v>
      </c>
      <c r="E53" s="25" t="s">
        <v>229</v>
      </c>
      <c r="F53" s="25" t="s">
        <v>232</v>
      </c>
      <c r="G53" s="25" t="s">
        <v>42</v>
      </c>
      <c r="H53" s="25">
        <f t="shared" si="3"/>
        <v>947</v>
      </c>
      <c r="I53" s="25">
        <v>369</v>
      </c>
      <c r="J53" s="25">
        <v>578</v>
      </c>
      <c r="K53" s="25">
        <f t="shared" si="4"/>
        <v>159056</v>
      </c>
      <c r="L53" s="25">
        <v>8000</v>
      </c>
      <c r="M53" s="25">
        <v>0</v>
      </c>
      <c r="N53" s="25">
        <v>72556</v>
      </c>
      <c r="O53" s="25">
        <v>0</v>
      </c>
      <c r="P53" s="25">
        <v>0</v>
      </c>
      <c r="Q53" s="25">
        <f t="shared" si="5"/>
        <v>72556</v>
      </c>
      <c r="R53" s="25">
        <v>78500</v>
      </c>
      <c r="T53" s="16"/>
      <c r="U53" s="12"/>
      <c r="V53" s="12"/>
      <c r="W53" s="12"/>
      <c r="X53" s="12"/>
      <c r="Y53" s="12"/>
      <c r="Z53" s="12"/>
      <c r="AA53" s="12"/>
    </row>
    <row r="54" spans="1:41" ht="33.75">
      <c r="A54" s="24">
        <v>51</v>
      </c>
      <c r="B54" s="25" t="s">
        <v>40</v>
      </c>
      <c r="C54" s="25" t="s">
        <v>239</v>
      </c>
      <c r="D54" s="25" t="s">
        <v>238</v>
      </c>
      <c r="E54" s="25" t="s">
        <v>237</v>
      </c>
      <c r="F54" s="25" t="s">
        <v>240</v>
      </c>
      <c r="G54" s="25" t="s">
        <v>35</v>
      </c>
      <c r="H54" s="25">
        <f t="shared" si="3"/>
        <v>467</v>
      </c>
      <c r="I54" s="25">
        <v>198</v>
      </c>
      <c r="J54" s="25">
        <v>269</v>
      </c>
      <c r="K54" s="25">
        <f t="shared" si="4"/>
        <v>116930</v>
      </c>
      <c r="L54" s="25">
        <v>9644</v>
      </c>
      <c r="M54" s="25">
        <v>0</v>
      </c>
      <c r="N54" s="25">
        <v>54386</v>
      </c>
      <c r="O54" s="25">
        <v>0</v>
      </c>
      <c r="P54" s="25">
        <v>0</v>
      </c>
      <c r="Q54" s="25">
        <f t="shared" si="5"/>
        <v>54386</v>
      </c>
      <c r="R54" s="25">
        <v>52900</v>
      </c>
      <c r="T54" s="16"/>
      <c r="U54" s="12"/>
      <c r="V54" s="12"/>
      <c r="W54" s="12"/>
      <c r="X54" s="12"/>
      <c r="Y54" s="12"/>
      <c r="Z54" s="12"/>
      <c r="AA54" s="12"/>
    </row>
    <row r="55" spans="1:41" ht="45">
      <c r="A55" s="24">
        <v>52</v>
      </c>
      <c r="B55" s="25" t="s">
        <v>97</v>
      </c>
      <c r="C55" s="25" t="s">
        <v>100</v>
      </c>
      <c r="D55" s="25" t="s">
        <v>99</v>
      </c>
      <c r="E55" s="25" t="s">
        <v>98</v>
      </c>
      <c r="F55" s="25" t="s">
        <v>101</v>
      </c>
      <c r="G55" s="25" t="s">
        <v>42</v>
      </c>
      <c r="H55" s="25">
        <f t="shared" si="3"/>
        <v>410</v>
      </c>
      <c r="I55" s="25">
        <v>137</v>
      </c>
      <c r="J55" s="25">
        <v>273</v>
      </c>
      <c r="K55" s="25">
        <f t="shared" si="4"/>
        <v>208415</v>
      </c>
      <c r="L55" s="25">
        <v>10421</v>
      </c>
      <c r="M55" s="25">
        <v>121994</v>
      </c>
      <c r="N55" s="25">
        <v>0</v>
      </c>
      <c r="O55" s="25">
        <v>0</v>
      </c>
      <c r="P55" s="25">
        <v>0</v>
      </c>
      <c r="Q55" s="25">
        <f t="shared" si="5"/>
        <v>121994</v>
      </c>
      <c r="R55" s="25">
        <v>76000</v>
      </c>
      <c r="T55" s="16"/>
      <c r="U55" s="12"/>
      <c r="V55" s="12"/>
      <c r="W55" s="12"/>
      <c r="X55" s="12"/>
      <c r="Y55" s="12"/>
      <c r="Z55" s="12"/>
      <c r="AA55" s="12"/>
    </row>
    <row r="56" spans="1:41" ht="33.75">
      <c r="A56" s="24">
        <v>53</v>
      </c>
      <c r="B56" s="25" t="s">
        <v>97</v>
      </c>
      <c r="C56" s="25" t="s">
        <v>118</v>
      </c>
      <c r="D56" s="25" t="s">
        <v>117</v>
      </c>
      <c r="E56" s="25" t="s">
        <v>116</v>
      </c>
      <c r="F56" s="25" t="s">
        <v>119</v>
      </c>
      <c r="G56" s="25" t="s">
        <v>42</v>
      </c>
      <c r="H56" s="25">
        <f t="shared" si="3"/>
        <v>233</v>
      </c>
      <c r="I56" s="25">
        <v>76</v>
      </c>
      <c r="J56" s="25">
        <v>157</v>
      </c>
      <c r="K56" s="25">
        <f t="shared" si="4"/>
        <v>101374</v>
      </c>
      <c r="L56" s="25">
        <v>8210</v>
      </c>
      <c r="M56" s="25">
        <v>764</v>
      </c>
      <c r="N56" s="25">
        <v>46296</v>
      </c>
      <c r="O56" s="25">
        <v>250</v>
      </c>
      <c r="P56" s="25">
        <v>0</v>
      </c>
      <c r="Q56" s="25">
        <f t="shared" si="5"/>
        <v>47060</v>
      </c>
      <c r="R56" s="25">
        <v>45854</v>
      </c>
      <c r="T56" s="16"/>
      <c r="U56" s="12"/>
      <c r="V56" s="12"/>
      <c r="W56" s="12"/>
      <c r="X56" s="12"/>
      <c r="Y56" s="12"/>
      <c r="Z56" s="12"/>
      <c r="AA56" s="12"/>
    </row>
    <row r="57" spans="1:41" ht="22.5">
      <c r="A57" s="24">
        <v>54</v>
      </c>
      <c r="B57" s="25" t="s">
        <v>97</v>
      </c>
      <c r="C57" s="25" t="s">
        <v>135</v>
      </c>
      <c r="D57" s="25" t="s">
        <v>134</v>
      </c>
      <c r="E57" s="25" t="s">
        <v>133</v>
      </c>
      <c r="F57" s="25" t="s">
        <v>136</v>
      </c>
      <c r="G57" s="25" t="s">
        <v>42</v>
      </c>
      <c r="H57" s="25">
        <f t="shared" si="3"/>
        <v>437</v>
      </c>
      <c r="I57" s="25">
        <v>214</v>
      </c>
      <c r="J57" s="25">
        <v>223</v>
      </c>
      <c r="K57" s="25">
        <f t="shared" si="4"/>
        <v>160474</v>
      </c>
      <c r="L57" s="25">
        <v>8000</v>
      </c>
      <c r="M57" s="25">
        <v>0</v>
      </c>
      <c r="N57" s="25">
        <v>72000</v>
      </c>
      <c r="O57" s="25">
        <v>3474</v>
      </c>
      <c r="P57" s="25">
        <v>0</v>
      </c>
      <c r="Q57" s="25">
        <f t="shared" si="5"/>
        <v>72000</v>
      </c>
      <c r="R57" s="25">
        <v>77000</v>
      </c>
      <c r="T57" s="16"/>
      <c r="U57" s="12"/>
      <c r="V57" s="12"/>
      <c r="W57" s="12"/>
      <c r="X57" s="12"/>
      <c r="Y57" s="12"/>
      <c r="Z57" s="12"/>
      <c r="AA57" s="12"/>
    </row>
    <row r="58" spans="1:41" ht="34.5" thickBot="1">
      <c r="A58" s="24">
        <v>55</v>
      </c>
      <c r="B58" s="25" t="s">
        <v>97</v>
      </c>
      <c r="C58" s="25" t="s">
        <v>227</v>
      </c>
      <c r="D58" s="25" t="s">
        <v>226</v>
      </c>
      <c r="E58" s="25" t="s">
        <v>225</v>
      </c>
      <c r="F58" s="25" t="s">
        <v>228</v>
      </c>
      <c r="G58" s="25" t="s">
        <v>42</v>
      </c>
      <c r="H58" s="25">
        <f t="shared" si="3"/>
        <v>475</v>
      </c>
      <c r="I58" s="25">
        <v>199</v>
      </c>
      <c r="J58" s="25">
        <v>276</v>
      </c>
      <c r="K58" s="25">
        <f t="shared" si="4"/>
        <v>91416</v>
      </c>
      <c r="L58" s="25">
        <v>4546</v>
      </c>
      <c r="M58" s="25">
        <v>40912</v>
      </c>
      <c r="N58" s="25">
        <v>0</v>
      </c>
      <c r="O58" s="25">
        <v>0</v>
      </c>
      <c r="P58" s="25">
        <v>0</v>
      </c>
      <c r="Q58" s="25">
        <f t="shared" si="5"/>
        <v>40912</v>
      </c>
      <c r="R58" s="25">
        <v>45958</v>
      </c>
      <c r="T58" s="16"/>
      <c r="U58" s="12"/>
      <c r="V58" s="12"/>
      <c r="W58" s="12"/>
      <c r="X58" s="12"/>
      <c r="Y58" s="12"/>
      <c r="Z58" s="12"/>
      <c r="AA58" s="12"/>
    </row>
    <row r="59" spans="1:41" s="22" customFormat="1" ht="12" thickBot="1">
      <c r="A59" s="17" t="s">
        <v>13</v>
      </c>
      <c r="B59" s="18"/>
      <c r="C59" s="18"/>
      <c r="D59" s="18"/>
      <c r="E59" s="18"/>
      <c r="F59" s="19">
        <f>COUNTA(F4:F58)</f>
        <v>55</v>
      </c>
      <c r="G59" s="18"/>
      <c r="H59" s="19">
        <f t="shared" ref="H59:R59" si="6">SUM(H4:H58)</f>
        <v>40265</v>
      </c>
      <c r="I59" s="19">
        <f t="shared" si="6"/>
        <v>18001</v>
      </c>
      <c r="J59" s="19">
        <f t="shared" si="6"/>
        <v>22264</v>
      </c>
      <c r="K59" s="19">
        <f t="shared" si="6"/>
        <v>8082413</v>
      </c>
      <c r="L59" s="19">
        <f t="shared" si="6"/>
        <v>633681</v>
      </c>
      <c r="M59" s="19">
        <f t="shared" si="6"/>
        <v>1594125</v>
      </c>
      <c r="N59" s="19">
        <f t="shared" si="6"/>
        <v>1655601</v>
      </c>
      <c r="O59" s="19">
        <f t="shared" si="6"/>
        <v>435954</v>
      </c>
      <c r="P59" s="19">
        <f t="shared" si="6"/>
        <v>209648</v>
      </c>
      <c r="Q59" s="19">
        <f t="shared" si="6"/>
        <v>3459374</v>
      </c>
      <c r="R59" s="19">
        <f t="shared" si="6"/>
        <v>3553404</v>
      </c>
      <c r="T59" s="20"/>
      <c r="U59" s="21"/>
      <c r="V59" s="21"/>
      <c r="W59" s="21"/>
      <c r="X59" s="21"/>
      <c r="Y59" s="21"/>
      <c r="Z59" s="21"/>
      <c r="AA59" s="21"/>
    </row>
    <row r="60" spans="1:41" s="1" customFormat="1">
      <c r="B60" s="2"/>
      <c r="C60" s="2"/>
      <c r="D60" s="2"/>
      <c r="E60" s="2"/>
      <c r="G60" s="2"/>
      <c r="S60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s="1" customFormat="1" ht="13.5" thickBot="1">
      <c r="L6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1:41" s="1" customFormat="1">
      <c r="E62" s="35" t="s">
        <v>4</v>
      </c>
      <c r="F62" s="36"/>
      <c r="G62" s="37"/>
      <c r="L6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1:41" s="1" customFormat="1">
      <c r="E63" s="28">
        <v>1</v>
      </c>
      <c r="F63" s="29" t="s">
        <v>25</v>
      </c>
      <c r="G63" s="30">
        <f>COUNTIF(G4:G58,"health")</f>
        <v>13</v>
      </c>
      <c r="L63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1:41" s="1" customFormat="1">
      <c r="E64" s="28">
        <v>2</v>
      </c>
      <c r="F64" s="29" t="s">
        <v>42</v>
      </c>
      <c r="G64" s="30">
        <f>COUNTIF(G4:G58,"Energy saving")</f>
        <v>30</v>
      </c>
      <c r="L64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5:34" s="1" customFormat="1">
      <c r="E65" s="28">
        <v>3</v>
      </c>
      <c r="F65" s="29" t="s">
        <v>35</v>
      </c>
      <c r="G65" s="30">
        <f>COUNTIF(G4:G58,"water supply")</f>
        <v>11</v>
      </c>
      <c r="L65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spans="5:34" s="1" customFormat="1">
      <c r="E66" s="28">
        <v>4</v>
      </c>
      <c r="F66" s="29" t="s">
        <v>264</v>
      </c>
      <c r="G66" s="30">
        <f>COUNTIF(G4:G58,"environment")</f>
        <v>0</v>
      </c>
      <c r="L66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spans="5:34" s="1" customFormat="1" ht="13.5" thickBot="1">
      <c r="E67" s="31">
        <v>5</v>
      </c>
      <c r="F67" s="32" t="s">
        <v>171</v>
      </c>
      <c r="G67" s="33">
        <f>COUNTIF(G4:G58,"school bus")</f>
        <v>1</v>
      </c>
      <c r="L67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spans="5:34" ht="13.5" thickBot="1">
      <c r="E68" s="1"/>
      <c r="F68" s="2"/>
      <c r="G68" s="34">
        <f>SUM(G63:G67)</f>
        <v>55</v>
      </c>
    </row>
  </sheetData>
  <autoFilter ref="A2:R59">
    <filterColumn colId="4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sortState ref="A5:AE64">
      <sortCondition ref="B2:B64"/>
    </sortState>
  </autoFilter>
  <mergeCells count="10">
    <mergeCell ref="E62:G62"/>
    <mergeCell ref="L2:R2"/>
    <mergeCell ref="A2:A3"/>
    <mergeCell ref="B2:B3"/>
    <mergeCell ref="G2:G3"/>
    <mergeCell ref="K2:K3"/>
    <mergeCell ref="D2:D3"/>
    <mergeCell ref="F2:F3"/>
    <mergeCell ref="C2:C3"/>
    <mergeCell ref="H2:J2"/>
  </mergeCells>
  <phoneticPr fontId="0" type="noConversion"/>
  <printOptions horizontalCentered="1"/>
  <pageMargins left="0.35433070866141736" right="0.35433070866141736" top="0.78740157480314965" bottom="0.39370078740157483" header="0.51181102362204722" footer="0.51181102362204722"/>
  <pageSetup paperSize="9" scale="61" orientation="landscape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4:F20"/>
  <sheetViews>
    <sheetView workbookViewId="0">
      <selection activeCell="C20" sqref="C20"/>
    </sheetView>
  </sheetViews>
  <sheetFormatPr defaultRowHeight="12.75"/>
  <sheetData>
    <row r="14" spans="1:6">
      <c r="A14" t="s">
        <v>4</v>
      </c>
      <c r="D14" t="s">
        <v>5</v>
      </c>
    </row>
    <row r="15" spans="1:6">
      <c r="A15">
        <v>1</v>
      </c>
      <c r="B15" t="s">
        <v>25</v>
      </c>
      <c r="C15">
        <v>13</v>
      </c>
      <c r="D15">
        <v>1</v>
      </c>
      <c r="E15" t="s">
        <v>25</v>
      </c>
      <c r="F15">
        <v>13</v>
      </c>
    </row>
    <row r="16" spans="1:6">
      <c r="A16">
        <v>2</v>
      </c>
      <c r="B16" t="s">
        <v>42</v>
      </c>
      <c r="C16">
        <v>30</v>
      </c>
      <c r="D16">
        <v>2</v>
      </c>
      <c r="E16" t="s">
        <v>43</v>
      </c>
      <c r="F16">
        <v>25</v>
      </c>
    </row>
    <row r="17" spans="1:6">
      <c r="A17">
        <v>3</v>
      </c>
      <c r="B17" t="s">
        <v>35</v>
      </c>
      <c r="C17">
        <v>11</v>
      </c>
      <c r="D17">
        <v>3</v>
      </c>
      <c r="E17" t="s">
        <v>36</v>
      </c>
      <c r="F17">
        <v>17</v>
      </c>
    </row>
    <row r="18" spans="1:6">
      <c r="A18">
        <v>4</v>
      </c>
      <c r="B18" t="s">
        <v>264</v>
      </c>
      <c r="C18">
        <v>0</v>
      </c>
    </row>
    <row r="19" spans="1:6">
      <c r="A19">
        <v>5</v>
      </c>
      <c r="B19" t="s">
        <v>171</v>
      </c>
      <c r="C19">
        <v>1</v>
      </c>
    </row>
    <row r="20" spans="1:6">
      <c r="C20">
        <v>55</v>
      </c>
      <c r="F20">
        <v>55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8.LH</vt:lpstr>
      <vt:lpstr>Sheet2</vt:lpstr>
      <vt:lpstr>'8.LH'!Print_Area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user-GY</dc:creator>
  <cp:lastModifiedBy>Sheyhus</cp:lastModifiedBy>
  <dcterms:created xsi:type="dcterms:W3CDTF">2010-12-09T12:25:34Z</dcterms:created>
  <dcterms:modified xsi:type="dcterms:W3CDTF">2011-01-18T09:05:46Z</dcterms:modified>
</cp:coreProperties>
</file>